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mc:AlternateContent xmlns:mc="http://schemas.openxmlformats.org/markup-compatibility/2006">
    <mc:Choice Requires="x15">
      <x15ac:absPath xmlns:x15ac="http://schemas.microsoft.com/office/spreadsheetml/2010/11/ac" url="C:\Users\USER\Documents\DSM GITHUB\DSM_Feature_Engineering\DSM_SQL_Transactional_Data\2_query\0_excel\"/>
    </mc:Choice>
  </mc:AlternateContent>
  <xr:revisionPtr revIDLastSave="0" documentId="13_ncr:1_{2D6BE9C1-C440-4830-A547-1CCBA314A576}" xr6:coauthVersionLast="47" xr6:coauthVersionMax="47" xr10:uidLastSave="{00000000-0000-0000-0000-000000000000}"/>
  <bookViews>
    <workbookView xWindow="51480" yWindow="-120" windowWidth="29040" windowHeight="15720" activeTab="1" xr2:uid="{00000000-000D-0000-FFFF-FFFF00000000}"/>
  </bookViews>
  <sheets>
    <sheet name="Resources" sheetId="11" r:id="rId1"/>
    <sheet name="QTR_Revenue" sheetId="1" r:id="rId2"/>
    <sheet name="TimeSeries" sheetId="7" r:id="rId3"/>
    <sheet name="Regression" sheetId="9" r:id="rId4"/>
    <sheet name="RegressionSample" sheetId="10" r:id="rId5"/>
    <sheet name="products" sheetId="6" r:id="rId6"/>
    <sheet name="orderdetails" sheetId="3" r:id="rId7"/>
    <sheet name="orders" sheetId="2" r:id="rId8"/>
  </sheets>
  <definedNames>
    <definedName name="ExternalData_1" localSheetId="7" hidden="1">orders!$A$1:$G$327</definedName>
    <definedName name="ExternalData_1" localSheetId="5" hidden="1">products!$A$1:$I$111</definedName>
    <definedName name="ExternalData_2" localSheetId="6" hidden="1">orderdetails!$A$1:$E$1001</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9" l="1" a="1"/>
  <c r="P6" i="9" s="1"/>
  <c r="P7" i="9" a="1"/>
  <c r="P7" i="9" s="1"/>
  <c r="P8" i="9" a="1"/>
  <c r="P8" i="9" s="1"/>
  <c r="P9" i="9" a="1"/>
  <c r="P9" i="9"/>
  <c r="P10" i="9" a="1"/>
  <c r="P10" i="9"/>
  <c r="P11" i="9" a="1"/>
  <c r="P11" i="9"/>
  <c r="P12" i="9" a="1"/>
  <c r="P12" i="9"/>
  <c r="P13" i="9" a="1"/>
  <c r="P13" i="9"/>
  <c r="P14" i="9" a="1"/>
  <c r="P14" i="9"/>
  <c r="P15" i="9" a="1"/>
  <c r="P15" i="9"/>
  <c r="P16" i="9" a="1"/>
  <c r="P16" i="9"/>
  <c r="P17" i="9" a="1"/>
  <c r="P17" i="9"/>
  <c r="P18" i="9" a="1"/>
  <c r="P18" i="9" s="1"/>
  <c r="P19" i="9" a="1"/>
  <c r="P19" i="9"/>
  <c r="P20" i="9" a="1"/>
  <c r="P20" i="9"/>
  <c r="P21" i="9" a="1"/>
  <c r="P21" i="9"/>
  <c r="P22" i="9" a="1"/>
  <c r="P22" i="9" s="1"/>
  <c r="P23" i="9" a="1"/>
  <c r="P23" i="9" s="1"/>
  <c r="P24" i="9" a="1"/>
  <c r="P24" i="9" s="1"/>
  <c r="P25" i="9" a="1"/>
  <c r="P25" i="9"/>
  <c r="P26" i="9" a="1"/>
  <c r="P26" i="9"/>
  <c r="P27" i="9" a="1"/>
  <c r="P27" i="9"/>
  <c r="P28" i="9" a="1"/>
  <c r="P28" i="9"/>
  <c r="P29" i="9" a="1"/>
  <c r="P29" i="9"/>
  <c r="P30" i="9" a="1"/>
  <c r="P30" i="9"/>
  <c r="P31" i="9" a="1"/>
  <c r="P31" i="9"/>
  <c r="P32" i="9" a="1"/>
  <c r="P32" i="9"/>
  <c r="P33" i="9" a="1"/>
  <c r="P33" i="9"/>
  <c r="P34" i="9" a="1"/>
  <c r="P34" i="9"/>
  <c r="P35" i="9" a="1"/>
  <c r="P35" i="9" s="1"/>
  <c r="P36" i="9" a="1"/>
  <c r="P36" i="9"/>
  <c r="P37" i="9" a="1"/>
  <c r="P37" i="9"/>
  <c r="P38" i="9" a="1"/>
  <c r="P38" i="9" s="1"/>
  <c r="P39" i="9" a="1"/>
  <c r="P39" i="9" s="1"/>
  <c r="P40" i="9" a="1"/>
  <c r="P40" i="9" s="1"/>
  <c r="P41" i="9" a="1"/>
  <c r="P41" i="9"/>
  <c r="P42" i="9" a="1"/>
  <c r="P42" i="9" s="1"/>
  <c r="P43" i="9" a="1"/>
  <c r="P43" i="9"/>
  <c r="P44" i="9" a="1"/>
  <c r="P44" i="9"/>
  <c r="P45" i="9" a="1"/>
  <c r="P45" i="9"/>
  <c r="P46" i="9" a="1"/>
  <c r="P46" i="9"/>
  <c r="P47" i="9" a="1"/>
  <c r="P47" i="9"/>
  <c r="P48" i="9" a="1"/>
  <c r="P48" i="9"/>
  <c r="P49" i="9" a="1"/>
  <c r="P49" i="9"/>
  <c r="P50" i="9" a="1"/>
  <c r="P50" i="9"/>
  <c r="P51" i="9" a="1"/>
  <c r="P51" i="9"/>
  <c r="P52" i="9" a="1"/>
  <c r="P52" i="9"/>
  <c r="P53" i="9" a="1"/>
  <c r="P53" i="9"/>
  <c r="P54" i="9" a="1"/>
  <c r="P54" i="9" s="1"/>
  <c r="P55" i="9" a="1"/>
  <c r="P55" i="9" s="1"/>
  <c r="P56" i="9" a="1"/>
  <c r="P56" i="9" s="1"/>
  <c r="P57" i="9" a="1"/>
  <c r="P57" i="9"/>
  <c r="P58" i="9" a="1"/>
  <c r="P58" i="9" s="1"/>
  <c r="P59" i="9" a="1"/>
  <c r="P59" i="9"/>
  <c r="P60" i="9" a="1"/>
  <c r="P60" i="9"/>
  <c r="P61" i="9" a="1"/>
  <c r="P61" i="9"/>
  <c r="P62" i="9" a="1"/>
  <c r="P62" i="9"/>
  <c r="P63" i="9" a="1"/>
  <c r="P63" i="9"/>
  <c r="P64" i="9" a="1"/>
  <c r="P64" i="9"/>
  <c r="P65" i="9" a="1"/>
  <c r="P65" i="9"/>
  <c r="P66" i="9" a="1"/>
  <c r="P66" i="9"/>
  <c r="P67" i="9" a="1"/>
  <c r="P67" i="9"/>
  <c r="P68" i="9" a="1"/>
  <c r="P68" i="9"/>
  <c r="P69" i="9" a="1"/>
  <c r="P69" i="9"/>
  <c r="P70" i="9" a="1"/>
  <c r="P70" i="9" s="1"/>
  <c r="P71" i="9" a="1"/>
  <c r="P71" i="9" s="1"/>
  <c r="P72" i="9" a="1"/>
  <c r="P72" i="9" s="1"/>
  <c r="P73" i="9" a="1"/>
  <c r="P73" i="9"/>
  <c r="P74" i="9" a="1"/>
  <c r="P74" i="9"/>
  <c r="P75" i="9" a="1"/>
  <c r="P75" i="9"/>
  <c r="P76" i="9" a="1"/>
  <c r="P76" i="9"/>
  <c r="P77" i="9" a="1"/>
  <c r="P77" i="9"/>
  <c r="P78" i="9" a="1"/>
  <c r="P78" i="9"/>
  <c r="P79" i="9" a="1"/>
  <c r="P79" i="9"/>
  <c r="P80" i="9" a="1"/>
  <c r="P80" i="9"/>
  <c r="P81" i="9" a="1"/>
  <c r="P81" i="9"/>
  <c r="P82" i="9" a="1"/>
  <c r="P82" i="9"/>
  <c r="P83" i="9" a="1"/>
  <c r="P83" i="9"/>
  <c r="P84" i="9" a="1"/>
  <c r="P84" i="9"/>
  <c r="P85" i="9" a="1"/>
  <c r="P85" i="9"/>
  <c r="P86" i="9" a="1"/>
  <c r="P86" i="9" s="1"/>
  <c r="P87" i="9" a="1"/>
  <c r="P87" i="9" s="1"/>
  <c r="P88" i="9" a="1"/>
  <c r="P88" i="9" s="1"/>
  <c r="P89" i="9" a="1"/>
  <c r="P89" i="9"/>
  <c r="P90" i="9" a="1"/>
  <c r="P90" i="9"/>
  <c r="P91" i="9" a="1"/>
  <c r="P91" i="9"/>
  <c r="P92" i="9" a="1"/>
  <c r="P92" i="9" s="1"/>
  <c r="P93" i="9" a="1"/>
  <c r="P93" i="9"/>
  <c r="P94" i="9" a="1"/>
  <c r="P94" i="9"/>
  <c r="P95" i="9" a="1"/>
  <c r="P95" i="9"/>
  <c r="P96" i="9" a="1"/>
  <c r="P96" i="9"/>
  <c r="P97" i="9" a="1"/>
  <c r="P97" i="9"/>
  <c r="P98" i="9" a="1"/>
  <c r="P98" i="9"/>
  <c r="P99" i="9" a="1"/>
  <c r="P99" i="9"/>
  <c r="P100" i="9" a="1"/>
  <c r="P100" i="9"/>
  <c r="P101" i="9" a="1"/>
  <c r="P101" i="9"/>
  <c r="P102" i="9" a="1"/>
  <c r="P102" i="9" s="1"/>
  <c r="P103" i="9" a="1"/>
  <c r="P103" i="9" s="1"/>
  <c r="P104" i="9" a="1"/>
  <c r="P104" i="9" s="1"/>
  <c r="P105" i="9" a="1"/>
  <c r="P105" i="9"/>
  <c r="P106" i="9" a="1"/>
  <c r="P106" i="9"/>
  <c r="P107" i="9" a="1"/>
  <c r="P107" i="9"/>
  <c r="P108" i="9" a="1"/>
  <c r="P108" i="9"/>
  <c r="P109" i="9" a="1"/>
  <c r="P109" i="9" s="1"/>
  <c r="P110" i="9" a="1"/>
  <c r="P110" i="9"/>
  <c r="P111" i="9" a="1"/>
  <c r="P111" i="9"/>
  <c r="P112" i="9" a="1"/>
  <c r="P112" i="9"/>
  <c r="P113" i="9" a="1"/>
  <c r="P113" i="9"/>
  <c r="P5" i="9" a="1"/>
  <c r="P5" i="9" s="1"/>
  <c r="N5" i="9" a="1"/>
  <c r="N5" i="9" s="1"/>
  <c r="O5" i="9" s="1"/>
  <c r="N6" i="9" a="1"/>
  <c r="N6" i="9" s="1"/>
  <c r="O6" i="9" s="1"/>
  <c r="N7" i="9" a="1"/>
  <c r="N7" i="9" s="1"/>
  <c r="O7" i="9" s="1"/>
  <c r="N8" i="9" a="1"/>
  <c r="N8" i="9" s="1"/>
  <c r="O8" i="9" s="1"/>
  <c r="N9" i="9" a="1"/>
  <c r="N9" i="9"/>
  <c r="N10" i="9" a="1"/>
  <c r="N10" i="9" s="1"/>
  <c r="O10" i="9" s="1"/>
  <c r="N11" i="9" a="1"/>
  <c r="N11" i="9"/>
  <c r="N12" i="9" a="1"/>
  <c r="N12" i="9"/>
  <c r="O12" i="9" s="1"/>
  <c r="N13" i="9" a="1"/>
  <c r="N13" i="9"/>
  <c r="O13" i="9" s="1"/>
  <c r="N14" i="9" a="1"/>
  <c r="N14" i="9"/>
  <c r="O14" i="9" s="1"/>
  <c r="N15" i="9" a="1"/>
  <c r="N15" i="9" s="1"/>
  <c r="O15" i="9" s="1"/>
  <c r="N16" i="9" a="1"/>
  <c r="N16" i="9"/>
  <c r="O16" i="9" s="1"/>
  <c r="N17" i="9" a="1"/>
  <c r="N17" i="9" s="1"/>
  <c r="O17" i="9" s="1"/>
  <c r="N18" i="9" a="1"/>
  <c r="N18" i="9"/>
  <c r="O18" i="9" s="1"/>
  <c r="N19" i="9" a="1"/>
  <c r="N19" i="9"/>
  <c r="O19" i="9" s="1"/>
  <c r="N20" i="9" a="1"/>
  <c r="N20" i="9"/>
  <c r="O20" i="9" s="1"/>
  <c r="N21" i="9" a="1"/>
  <c r="N21" i="9" s="1"/>
  <c r="O21" i="9" s="1"/>
  <c r="N22" i="9" a="1"/>
  <c r="N22" i="9" s="1"/>
  <c r="O22" i="9" s="1"/>
  <c r="N23" i="9" a="1"/>
  <c r="N23" i="9" s="1"/>
  <c r="O23" i="9" s="1"/>
  <c r="N24" i="9" a="1"/>
  <c r="N24" i="9" s="1"/>
  <c r="O24" i="9" s="1"/>
  <c r="N25" i="9" a="1"/>
  <c r="N25" i="9"/>
  <c r="N26" i="9" a="1"/>
  <c r="N26" i="9"/>
  <c r="N27" i="9" a="1"/>
  <c r="N27" i="9"/>
  <c r="N28" i="9" a="1"/>
  <c r="N28" i="9"/>
  <c r="N29" i="9" a="1"/>
  <c r="N29" i="9"/>
  <c r="N30" i="9" a="1"/>
  <c r="N30" i="9"/>
  <c r="O30" i="9" s="1"/>
  <c r="N31" i="9" a="1"/>
  <c r="N31" i="9"/>
  <c r="O31" i="9" s="1"/>
  <c r="N32" i="9" a="1"/>
  <c r="N32" i="9"/>
  <c r="O32" i="9" s="1"/>
  <c r="N33" i="9" a="1"/>
  <c r="N33" i="9"/>
  <c r="O33" i="9" s="1"/>
  <c r="N34" i="9" a="1"/>
  <c r="N34" i="9"/>
  <c r="O34" i="9" s="1"/>
  <c r="N35" i="9" a="1"/>
  <c r="N35" i="9"/>
  <c r="O35" i="9" s="1"/>
  <c r="N36" i="9" a="1"/>
  <c r="N36" i="9"/>
  <c r="O36" i="9" s="1"/>
  <c r="N37" i="9" a="1"/>
  <c r="N37" i="9" s="1"/>
  <c r="O37" i="9" s="1"/>
  <c r="N38" i="9" a="1"/>
  <c r="N38" i="9" s="1"/>
  <c r="O38" i="9" s="1"/>
  <c r="N39" i="9" a="1"/>
  <c r="N39" i="9" s="1"/>
  <c r="O39" i="9" s="1"/>
  <c r="N40" i="9" a="1"/>
  <c r="N40" i="9" s="1"/>
  <c r="O40" i="9" s="1"/>
  <c r="N41" i="9" a="1"/>
  <c r="N41" i="9" s="1"/>
  <c r="O41" i="9" s="1"/>
  <c r="N42" i="9" a="1"/>
  <c r="N42" i="9"/>
  <c r="N43" i="9" a="1"/>
  <c r="N43" i="9"/>
  <c r="N44" i="9" a="1"/>
  <c r="N44" i="9"/>
  <c r="O44" i="9" s="1"/>
  <c r="N45" i="9" a="1"/>
  <c r="N45" i="9"/>
  <c r="O45" i="9" s="1"/>
  <c r="N46" i="9" a="1"/>
  <c r="N46" i="9"/>
  <c r="O46" i="9" s="1"/>
  <c r="N47" i="9" a="1"/>
  <c r="N47" i="9"/>
  <c r="O47" i="9" s="1"/>
  <c r="N48" i="9" a="1"/>
  <c r="N48" i="9"/>
  <c r="O48" i="9" s="1"/>
  <c r="N49" i="9" a="1"/>
  <c r="N49" i="9"/>
  <c r="O49" i="9" s="1"/>
  <c r="N50" i="9" a="1"/>
  <c r="N50" i="9"/>
  <c r="O50" i="9" s="1"/>
  <c r="N51" i="9" a="1"/>
  <c r="N51" i="9"/>
  <c r="O51" i="9" s="1"/>
  <c r="N52" i="9" a="1"/>
  <c r="N52" i="9"/>
  <c r="O52" i="9" s="1"/>
  <c r="N53" i="9" a="1"/>
  <c r="N53" i="9" s="1"/>
  <c r="O53" i="9" s="1"/>
  <c r="N54" i="9" a="1"/>
  <c r="N54" i="9" s="1"/>
  <c r="O54" i="9" s="1"/>
  <c r="N55" i="9" a="1"/>
  <c r="N55" i="9" s="1"/>
  <c r="O55" i="9" s="1"/>
  <c r="N56" i="9" a="1"/>
  <c r="N56" i="9" s="1"/>
  <c r="O56" i="9" s="1"/>
  <c r="N57" i="9" a="1"/>
  <c r="N57" i="9"/>
  <c r="N58" i="9" a="1"/>
  <c r="N58" i="9"/>
  <c r="N59" i="9" a="1"/>
  <c r="N59" i="9"/>
  <c r="N60" i="9" a="1"/>
  <c r="N60" i="9"/>
  <c r="N61" i="9" a="1"/>
  <c r="N61" i="9"/>
  <c r="N62" i="9" a="1"/>
  <c r="N62" i="9"/>
  <c r="O62" i="9" s="1"/>
  <c r="N63" i="9" a="1"/>
  <c r="N63" i="9"/>
  <c r="O63" i="9" s="1"/>
  <c r="N64" i="9" a="1"/>
  <c r="N64" i="9"/>
  <c r="O64" i="9" s="1"/>
  <c r="N65" i="9" a="1"/>
  <c r="N65" i="9"/>
  <c r="O65" i="9" s="1"/>
  <c r="N66" i="9" a="1"/>
  <c r="N66" i="9" s="1"/>
  <c r="O66" i="9" s="1"/>
  <c r="N67" i="9" a="1"/>
  <c r="N67" i="9"/>
  <c r="O67" i="9" s="1"/>
  <c r="N68" i="9" a="1"/>
  <c r="N68" i="9"/>
  <c r="O68" i="9" s="1"/>
  <c r="N69" i="9" a="1"/>
  <c r="N69" i="9" s="1"/>
  <c r="O69" i="9" s="1"/>
  <c r="N70" i="9" a="1"/>
  <c r="N70" i="9" s="1"/>
  <c r="O70" i="9" s="1"/>
  <c r="N71" i="9" a="1"/>
  <c r="N71" i="9" s="1"/>
  <c r="O71" i="9" s="1"/>
  <c r="N72" i="9" a="1"/>
  <c r="N72" i="9" s="1"/>
  <c r="O72" i="9" s="1"/>
  <c r="N73" i="9" a="1"/>
  <c r="N73" i="9"/>
  <c r="N74" i="9" a="1"/>
  <c r="N74" i="9"/>
  <c r="N75" i="9" a="1"/>
  <c r="N75" i="9"/>
  <c r="N76" i="9" a="1"/>
  <c r="N76" i="9"/>
  <c r="O76" i="9" s="1"/>
  <c r="N77" i="9" a="1"/>
  <c r="N77" i="9"/>
  <c r="O77" i="9" s="1"/>
  <c r="N78" i="9" a="1"/>
  <c r="N78" i="9"/>
  <c r="O78" i="9" s="1"/>
  <c r="N79" i="9" a="1"/>
  <c r="N79" i="9"/>
  <c r="O79" i="9" s="1"/>
  <c r="N80" i="9" a="1"/>
  <c r="N80" i="9"/>
  <c r="O80" i="9" s="1"/>
  <c r="N81" i="9" a="1"/>
  <c r="N81" i="9" s="1"/>
  <c r="O81" i="9" s="1"/>
  <c r="N82" i="9" a="1"/>
  <c r="N82" i="9"/>
  <c r="O82" i="9" s="1"/>
  <c r="N83" i="9" a="1"/>
  <c r="N83" i="9"/>
  <c r="O83" i="9" s="1"/>
  <c r="N84" i="9" a="1"/>
  <c r="N84" i="9"/>
  <c r="O84" i="9" s="1"/>
  <c r="N85" i="9" a="1"/>
  <c r="N85" i="9" s="1"/>
  <c r="O85" i="9" s="1"/>
  <c r="N86" i="9" a="1"/>
  <c r="N86" i="9" s="1"/>
  <c r="O86" i="9" s="1"/>
  <c r="N87" i="9" a="1"/>
  <c r="N87" i="9" s="1"/>
  <c r="O87" i="9" s="1"/>
  <c r="N88" i="9" a="1"/>
  <c r="N88" i="9" s="1"/>
  <c r="O88" i="9" s="1"/>
  <c r="N89" i="9" a="1"/>
  <c r="N89" i="9"/>
  <c r="N90" i="9" a="1"/>
  <c r="N90" i="9"/>
  <c r="N91" i="9" a="1"/>
  <c r="N91" i="9"/>
  <c r="N92" i="9" a="1"/>
  <c r="N92" i="9"/>
  <c r="N93" i="9" a="1"/>
  <c r="N93" i="9"/>
  <c r="N94" i="9" a="1"/>
  <c r="N94" i="9" s="1"/>
  <c r="O94" i="9" s="1"/>
  <c r="N95" i="9" a="1"/>
  <c r="N95" i="9"/>
  <c r="O95" i="9" s="1"/>
  <c r="N96" i="9" a="1"/>
  <c r="N96" i="9"/>
  <c r="O96" i="9" s="1"/>
  <c r="N97" i="9" a="1"/>
  <c r="N97" i="9"/>
  <c r="O97" i="9" s="1"/>
  <c r="N98" i="9" a="1"/>
  <c r="N98" i="9"/>
  <c r="O98" i="9" s="1"/>
  <c r="N99" i="9" a="1"/>
  <c r="N99" i="9"/>
  <c r="O99" i="9" s="1"/>
  <c r="N100" i="9" a="1"/>
  <c r="N100" i="9"/>
  <c r="O100" i="9" s="1"/>
  <c r="N101" i="9" a="1"/>
  <c r="N101" i="9" s="1"/>
  <c r="O101" i="9" s="1"/>
  <c r="N102" i="9" a="1"/>
  <c r="N102" i="9" s="1"/>
  <c r="O102" i="9" s="1"/>
  <c r="N103" i="9" a="1"/>
  <c r="N103" i="9" s="1"/>
  <c r="O103" i="9" s="1"/>
  <c r="N104" i="9" a="1"/>
  <c r="N104" i="9" s="1"/>
  <c r="O104" i="9" s="1"/>
  <c r="N105" i="9" a="1"/>
  <c r="N105" i="9"/>
  <c r="N106" i="9" a="1"/>
  <c r="N106" i="9"/>
  <c r="N107" i="9" a="1"/>
  <c r="N107" i="9"/>
  <c r="N108" i="9" a="1"/>
  <c r="N108" i="9"/>
  <c r="O108" i="9" s="1"/>
  <c r="N109" i="9" a="1"/>
  <c r="N109" i="9"/>
  <c r="O109" i="9" s="1"/>
  <c r="N110" i="9" a="1"/>
  <c r="N110" i="9"/>
  <c r="O110" i="9" s="1"/>
  <c r="N111" i="9" a="1"/>
  <c r="N111" i="9"/>
  <c r="O111" i="9" s="1"/>
  <c r="N112" i="9" a="1"/>
  <c r="N112" i="9"/>
  <c r="O112" i="9" s="1"/>
  <c r="N113" i="9" a="1"/>
  <c r="N113" i="9"/>
  <c r="O113" i="9" s="1"/>
  <c r="O9" i="9"/>
  <c r="O11" i="9"/>
  <c r="O25" i="9"/>
  <c r="O26" i="9"/>
  <c r="O27" i="9"/>
  <c r="O28" i="9"/>
  <c r="O29" i="9"/>
  <c r="O42" i="9"/>
  <c r="O43" i="9"/>
  <c r="O57" i="9"/>
  <c r="O58" i="9"/>
  <c r="O59" i="9"/>
  <c r="O60" i="9"/>
  <c r="O61" i="9"/>
  <c r="O73" i="9"/>
  <c r="O74" i="9"/>
  <c r="O75" i="9"/>
  <c r="O89" i="9"/>
  <c r="O90" i="9"/>
  <c r="O91" i="9"/>
  <c r="O92" i="9"/>
  <c r="O93" i="9"/>
  <c r="O105" i="9"/>
  <c r="O106" i="9"/>
  <c r="O107" i="9"/>
  <c r="H6"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2" i="10"/>
  <c r="O1" i="9" l="1"/>
  <c r="J2" i="3" l="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F16" i="7" a="1"/>
  <c r="F16" i="7" s="1"/>
  <c r="I2" i="2"/>
  <c r="I3" i="2"/>
  <c r="I4" i="2"/>
  <c r="I5" i="2"/>
  <c r="I6" i="2"/>
  <c r="I7" i="2"/>
  <c r="I8" i="2"/>
  <c r="I9" i="2"/>
  <c r="I10" i="2"/>
  <c r="I11" i="2"/>
  <c r="H98" i="3" s="1"/>
  <c r="I12" i="2"/>
  <c r="I13" i="2"/>
  <c r="I14" i="2"/>
  <c r="H127" i="3" s="1"/>
  <c r="I15" i="2"/>
  <c r="H128" i="3" s="1"/>
  <c r="I16" i="2"/>
  <c r="H132" i="3" s="1"/>
  <c r="I17" i="2"/>
  <c r="I18" i="2"/>
  <c r="I19" i="2"/>
  <c r="H156" i="3" s="1"/>
  <c r="I20" i="2"/>
  <c r="H160" i="3" s="1"/>
  <c r="I21" i="2"/>
  <c r="H161" i="3" s="1"/>
  <c r="I22" i="2"/>
  <c r="H188" i="3" s="1"/>
  <c r="I23" i="2"/>
  <c r="H191" i="3" s="1"/>
  <c r="I24" i="2"/>
  <c r="H195" i="3" s="1"/>
  <c r="I25" i="2"/>
  <c r="I26" i="2"/>
  <c r="H220" i="3" s="1"/>
  <c r="I27" i="2"/>
  <c r="H229" i="3" s="1"/>
  <c r="I28" i="2"/>
  <c r="H231" i="3" s="1"/>
  <c r="I29" i="2"/>
  <c r="H252" i="3" s="1"/>
  <c r="I30" i="2"/>
  <c r="H263" i="3" s="1"/>
  <c r="I31" i="2"/>
  <c r="I32" i="2"/>
  <c r="I33" i="2"/>
  <c r="H284" i="3" s="1"/>
  <c r="I34" i="2"/>
  <c r="I35" i="2"/>
  <c r="I36" i="2"/>
  <c r="I37" i="2"/>
  <c r="I38" i="2"/>
  <c r="I39" i="2"/>
  <c r="I40" i="2"/>
  <c r="I41" i="2"/>
  <c r="I42" i="2"/>
  <c r="I43" i="2"/>
  <c r="I44" i="2"/>
  <c r="I45" i="2"/>
  <c r="I46" i="2"/>
  <c r="I47" i="2"/>
  <c r="H412" i="3" s="1"/>
  <c r="I48" i="2"/>
  <c r="H416" i="3" s="1"/>
  <c r="I49" i="2"/>
  <c r="H418" i="3" s="1"/>
  <c r="I50" i="2"/>
  <c r="I51" i="2"/>
  <c r="H444" i="3" s="1"/>
  <c r="I52" i="2"/>
  <c r="H454" i="3" s="1"/>
  <c r="I53" i="2"/>
  <c r="H465" i="3" s="1"/>
  <c r="I54" i="2"/>
  <c r="H476" i="3" s="1"/>
  <c r="I55" i="2"/>
  <c r="H479" i="3" s="1"/>
  <c r="I56" i="2"/>
  <c r="H493" i="3" s="1"/>
  <c r="I57" i="2"/>
  <c r="H496" i="3" s="1"/>
  <c r="I58" i="2"/>
  <c r="H508" i="3" s="1"/>
  <c r="I59" i="2"/>
  <c r="H509" i="3" s="1"/>
  <c r="I60" i="2"/>
  <c r="H515" i="3" s="1"/>
  <c r="I61" i="2"/>
  <c r="H517" i="3" s="1"/>
  <c r="I62" i="2"/>
  <c r="H535" i="3" s="1"/>
  <c r="I63" i="2"/>
  <c r="H540" i="3" s="1"/>
  <c r="I64" i="2"/>
  <c r="I65" i="2"/>
  <c r="I66" i="2"/>
  <c r="I67" i="2"/>
  <c r="I68" i="2"/>
  <c r="I69" i="2"/>
  <c r="I70" i="2"/>
  <c r="I71" i="2"/>
  <c r="I72" i="2"/>
  <c r="I73" i="2"/>
  <c r="I74" i="2"/>
  <c r="I75" i="2"/>
  <c r="H668" i="3" s="1"/>
  <c r="I76" i="2"/>
  <c r="I77" i="2"/>
  <c r="I78" i="2"/>
  <c r="H700" i="3" s="1"/>
  <c r="I79" i="2"/>
  <c r="H703" i="3" s="1"/>
  <c r="I80" i="2"/>
  <c r="H717" i="3" s="1"/>
  <c r="I81" i="2"/>
  <c r="H732" i="3" s="1"/>
  <c r="I82" i="2"/>
  <c r="H735" i="3" s="1"/>
  <c r="I83" i="2"/>
  <c r="H764" i="3" s="1"/>
  <c r="I84" i="2"/>
  <c r="H766" i="3" s="1"/>
  <c r="I85" i="2"/>
  <c r="H784" i="3" s="1"/>
  <c r="I86" i="2"/>
  <c r="H796" i="3" s="1"/>
  <c r="I87" i="2"/>
  <c r="I88" i="2"/>
  <c r="H828" i="3" s="1"/>
  <c r="I89" i="2"/>
  <c r="H837" i="3" s="1"/>
  <c r="I90" i="2"/>
  <c r="H847" i="3" s="1"/>
  <c r="I91" i="2"/>
  <c r="I92" i="2"/>
  <c r="I93" i="2"/>
  <c r="H860" i="3" s="1"/>
  <c r="I94" i="2"/>
  <c r="H874" i="3" s="1"/>
  <c r="I95" i="2"/>
  <c r="H892" i="3" s="1"/>
  <c r="I96" i="2"/>
  <c r="H897" i="3" s="1"/>
  <c r="I97" i="2"/>
  <c r="H909" i="3" s="1"/>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101" i="3"/>
  <c r="H103" i="3"/>
  <c r="H104" i="3"/>
  <c r="H105" i="3"/>
  <c r="H106" i="3"/>
  <c r="H107" i="3"/>
  <c r="H108" i="3"/>
  <c r="H109" i="3"/>
  <c r="H110" i="3"/>
  <c r="H111" i="3"/>
  <c r="H112" i="3"/>
  <c r="H113" i="3"/>
  <c r="H114" i="3"/>
  <c r="H115" i="3"/>
  <c r="H116" i="3"/>
  <c r="H117" i="3"/>
  <c r="H118" i="3"/>
  <c r="H119" i="3"/>
  <c r="H120" i="3"/>
  <c r="H121" i="3"/>
  <c r="H122" i="3"/>
  <c r="H123" i="3"/>
  <c r="H124" i="3"/>
  <c r="H125" i="3"/>
  <c r="H126" i="3"/>
  <c r="H136" i="3"/>
  <c r="H137" i="3"/>
  <c r="H138" i="3"/>
  <c r="H139" i="3"/>
  <c r="H140" i="3"/>
  <c r="H142" i="3"/>
  <c r="H143" i="3"/>
  <c r="H144" i="3"/>
  <c r="H145" i="3"/>
  <c r="H146" i="3"/>
  <c r="H147" i="3"/>
  <c r="H148" i="3"/>
  <c r="H149" i="3"/>
  <c r="H150" i="3"/>
  <c r="H151" i="3"/>
  <c r="H152" i="3"/>
  <c r="H153" i="3"/>
  <c r="H154" i="3"/>
  <c r="H155" i="3"/>
  <c r="H158" i="3"/>
  <c r="H169" i="3"/>
  <c r="H170" i="3"/>
  <c r="H174" i="3"/>
  <c r="H175" i="3"/>
  <c r="H176" i="3"/>
  <c r="H177" i="3"/>
  <c r="H178" i="3"/>
  <c r="H179" i="3"/>
  <c r="H180" i="3"/>
  <c r="H181" i="3"/>
  <c r="H182" i="3"/>
  <c r="H183" i="3"/>
  <c r="H184" i="3"/>
  <c r="H185" i="3"/>
  <c r="H186" i="3"/>
  <c r="H187" i="3"/>
  <c r="H190" i="3"/>
  <c r="H201" i="3"/>
  <c r="H202" i="3"/>
  <c r="H203" i="3"/>
  <c r="H204" i="3"/>
  <c r="H206" i="3"/>
  <c r="H207" i="3"/>
  <c r="H210" i="3"/>
  <c r="H211" i="3"/>
  <c r="H212" i="3"/>
  <c r="H213" i="3"/>
  <c r="H214" i="3"/>
  <c r="H215" i="3"/>
  <c r="H216" i="3"/>
  <c r="H244" i="3"/>
  <c r="H245" i="3"/>
  <c r="H246" i="3"/>
  <c r="H247" i="3"/>
  <c r="H248" i="3"/>
  <c r="H267" i="3"/>
  <c r="H268" i="3"/>
  <c r="H269" i="3"/>
  <c r="H270" i="3"/>
  <c r="H271" i="3"/>
  <c r="H272" i="3"/>
  <c r="H273" i="3"/>
  <c r="H274" i="3"/>
  <c r="H275" i="3"/>
  <c r="H276" i="3"/>
  <c r="H277" i="3"/>
  <c r="H278" i="3"/>
  <c r="H279" i="3"/>
  <c r="H280" i="3"/>
  <c r="H283"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2" i="3"/>
  <c r="H403" i="3"/>
  <c r="H404" i="3"/>
  <c r="H405" i="3"/>
  <c r="H406" i="3"/>
  <c r="H407" i="3"/>
  <c r="H408" i="3"/>
  <c r="H409" i="3"/>
  <c r="H410" i="3"/>
  <c r="H411" i="3"/>
  <c r="H421" i="3"/>
  <c r="H424" i="3"/>
  <c r="H425" i="3"/>
  <c r="H426" i="3"/>
  <c r="H427" i="3"/>
  <c r="H428" i="3"/>
  <c r="H429" i="3"/>
  <c r="H430" i="3"/>
  <c r="H431" i="3"/>
  <c r="H432" i="3"/>
  <c r="H433" i="3"/>
  <c r="H434" i="3"/>
  <c r="H435" i="3"/>
  <c r="H436" i="3"/>
  <c r="H437" i="3"/>
  <c r="H438" i="3"/>
  <c r="H439" i="3"/>
  <c r="H440" i="3"/>
  <c r="H441" i="3"/>
  <c r="H442" i="3"/>
  <c r="H443" i="3"/>
  <c r="H446" i="3"/>
  <c r="H453" i="3"/>
  <c r="H456" i="3"/>
  <c r="H457" i="3"/>
  <c r="H458" i="3"/>
  <c r="H459" i="3"/>
  <c r="H460" i="3"/>
  <c r="H462" i="3"/>
  <c r="H463" i="3"/>
  <c r="H466" i="3"/>
  <c r="H467" i="3"/>
  <c r="H468" i="3"/>
  <c r="H469" i="3"/>
  <c r="H470" i="3"/>
  <c r="H471" i="3"/>
  <c r="H472" i="3"/>
  <c r="H475" i="3"/>
  <c r="H478" i="3"/>
  <c r="H485" i="3"/>
  <c r="H488" i="3"/>
  <c r="H489" i="3"/>
  <c r="H490" i="3"/>
  <c r="H491" i="3"/>
  <c r="H492" i="3"/>
  <c r="H494" i="3"/>
  <c r="H495" i="3"/>
  <c r="H498" i="3"/>
  <c r="H499" i="3"/>
  <c r="H500" i="3"/>
  <c r="H501" i="3"/>
  <c r="H502" i="3"/>
  <c r="H503" i="3"/>
  <c r="H504" i="3"/>
  <c r="H506" i="3"/>
  <c r="H536" i="3"/>
  <c r="H542" i="3"/>
  <c r="H549"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70"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2" i="3"/>
  <c r="H712" i="3"/>
  <c r="H713" i="3"/>
  <c r="H714" i="3"/>
  <c r="H715" i="3"/>
  <c r="H716" i="3"/>
  <c r="H718" i="3"/>
  <c r="H719" i="3"/>
  <c r="H720" i="3"/>
  <c r="H721" i="3"/>
  <c r="H722" i="3"/>
  <c r="H723" i="3"/>
  <c r="H724" i="3"/>
  <c r="H725" i="3"/>
  <c r="H726" i="3"/>
  <c r="H727" i="3"/>
  <c r="H728" i="3"/>
  <c r="H729" i="3"/>
  <c r="H730" i="3"/>
  <c r="H731" i="3"/>
  <c r="H734" i="3"/>
  <c r="H741" i="3"/>
  <c r="H744" i="3"/>
  <c r="H745" i="3"/>
  <c r="H746" i="3"/>
  <c r="H747" i="3"/>
  <c r="H748" i="3"/>
  <c r="H749" i="3"/>
  <c r="H750" i="3"/>
  <c r="H751" i="3"/>
  <c r="H752" i="3"/>
  <c r="H753" i="3"/>
  <c r="H754" i="3"/>
  <c r="H755" i="3"/>
  <c r="H756" i="3"/>
  <c r="H757" i="3"/>
  <c r="H758" i="3"/>
  <c r="H759" i="3"/>
  <c r="H760" i="3"/>
  <c r="H761" i="3"/>
  <c r="H762" i="3"/>
  <c r="H763" i="3"/>
  <c r="H776" i="3"/>
  <c r="H777" i="3"/>
  <c r="H778" i="3"/>
  <c r="H779" i="3"/>
  <c r="H780" i="3"/>
  <c r="H782" i="3"/>
  <c r="H783" i="3"/>
  <c r="H786" i="3"/>
  <c r="H787" i="3"/>
  <c r="H788" i="3"/>
  <c r="H789" i="3"/>
  <c r="H790" i="3"/>
  <c r="H791" i="3"/>
  <c r="H792" i="3"/>
  <c r="H794" i="3"/>
  <c r="H795" i="3"/>
  <c r="H798" i="3"/>
  <c r="H805" i="3"/>
  <c r="H807" i="3"/>
  <c r="H808" i="3"/>
  <c r="H809" i="3"/>
  <c r="H810" i="3"/>
  <c r="H811" i="3"/>
  <c r="H812" i="3"/>
  <c r="H813" i="3"/>
  <c r="H814" i="3"/>
  <c r="H815" i="3"/>
  <c r="H816" i="3"/>
  <c r="H817" i="3"/>
  <c r="H818" i="3"/>
  <c r="H819" i="3"/>
  <c r="H820" i="3"/>
  <c r="H821" i="3"/>
  <c r="H822" i="3"/>
  <c r="H823" i="3"/>
  <c r="H824" i="3"/>
  <c r="H825" i="3"/>
  <c r="H826" i="3"/>
  <c r="H827" i="3"/>
  <c r="H840" i="3"/>
  <c r="H841" i="3"/>
  <c r="H842" i="3"/>
  <c r="H851" i="3"/>
  <c r="H852" i="3"/>
  <c r="H853" i="3"/>
  <c r="H854" i="3"/>
  <c r="H855" i="3"/>
  <c r="H856" i="3"/>
  <c r="H881" i="3"/>
  <c r="H882" i="3"/>
  <c r="H883" i="3"/>
  <c r="H884" i="3"/>
  <c r="H885" i="3"/>
  <c r="H886" i="3"/>
  <c r="H887" i="3"/>
  <c r="H888" i="3"/>
  <c r="H889" i="3"/>
  <c r="H890" i="3"/>
  <c r="H891" i="3"/>
  <c r="H894" i="3"/>
  <c r="H901" i="3"/>
  <c r="H902" i="3"/>
  <c r="H904" i="3"/>
  <c r="H905" i="3"/>
  <c r="H906" i="3"/>
  <c r="H907" i="3"/>
  <c r="H908" i="3"/>
  <c r="H910" i="3"/>
  <c r="H911"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G18" i="3"/>
  <c r="G24" i="3"/>
  <c r="G25" i="3"/>
  <c r="G50" i="3"/>
  <c r="G82" i="3"/>
  <c r="G83" i="3"/>
  <c r="G84" i="3"/>
  <c r="G85" i="3"/>
  <c r="G86" i="3"/>
  <c r="G87" i="3"/>
  <c r="G88" i="3"/>
  <c r="G89" i="3"/>
  <c r="G96" i="3"/>
  <c r="G98" i="3"/>
  <c r="G103" i="3"/>
  <c r="G104" i="3"/>
  <c r="G105" i="3"/>
  <c r="G106" i="3"/>
  <c r="G107" i="3"/>
  <c r="G108" i="3"/>
  <c r="G109" i="3"/>
  <c r="G110" i="3"/>
  <c r="G111" i="3"/>
  <c r="G112" i="3"/>
  <c r="G113" i="3"/>
  <c r="G114" i="3"/>
  <c r="G115" i="3"/>
  <c r="G116" i="3"/>
  <c r="G117" i="3"/>
  <c r="G118" i="3"/>
  <c r="G119" i="3"/>
  <c r="G120" i="3"/>
  <c r="G121" i="3"/>
  <c r="G128" i="3"/>
  <c r="G130" i="3"/>
  <c r="G135" i="3"/>
  <c r="G136" i="3"/>
  <c r="G137" i="3"/>
  <c r="G139" i="3"/>
  <c r="G140" i="3"/>
  <c r="G141" i="3"/>
  <c r="G142" i="3"/>
  <c r="G143" i="3"/>
  <c r="G144" i="3"/>
  <c r="G145" i="3"/>
  <c r="G146" i="3"/>
  <c r="G147" i="3"/>
  <c r="G148" i="3"/>
  <c r="G149" i="3"/>
  <c r="G150" i="3"/>
  <c r="G151" i="3"/>
  <c r="G152" i="3"/>
  <c r="G153" i="3"/>
  <c r="G167" i="3"/>
  <c r="G168" i="3"/>
  <c r="G169" i="3"/>
  <c r="G171" i="3"/>
  <c r="G172" i="3"/>
  <c r="G173" i="3"/>
  <c r="G174" i="3"/>
  <c r="G175" i="3"/>
  <c r="G176" i="3"/>
  <c r="G177" i="3"/>
  <c r="G178" i="3"/>
  <c r="G179" i="3"/>
  <c r="G180" i="3"/>
  <c r="G181" i="3"/>
  <c r="G182" i="3"/>
  <c r="G183" i="3"/>
  <c r="G184" i="3"/>
  <c r="G185" i="3"/>
  <c r="G209" i="3"/>
  <c r="G210" i="3"/>
  <c r="G211" i="3"/>
  <c r="G212" i="3"/>
  <c r="G214" i="3"/>
  <c r="G216" i="3"/>
  <c r="G217" i="3"/>
  <c r="G242" i="3"/>
  <c r="G244" i="3"/>
  <c r="G246" i="3"/>
  <c r="G247" i="3"/>
  <c r="G248" i="3"/>
  <c r="G249" i="3"/>
  <c r="G267" i="3"/>
  <c r="G273" i="3"/>
  <c r="G274" i="3"/>
  <c r="G275" i="3"/>
  <c r="G276" i="3"/>
  <c r="G277" i="3"/>
  <c r="G278" i="3"/>
  <c r="G280" i="3"/>
  <c r="G281" i="3"/>
  <c r="G312" i="3"/>
  <c r="G313" i="3"/>
  <c r="G352" i="3"/>
  <c r="G354" i="3"/>
  <c r="G359" i="3"/>
  <c r="G360" i="3"/>
  <c r="G361" i="3"/>
  <c r="G362" i="3"/>
  <c r="G363" i="3"/>
  <c r="G364" i="3"/>
  <c r="G365" i="3"/>
  <c r="G366" i="3"/>
  <c r="G367" i="3"/>
  <c r="G368" i="3"/>
  <c r="G369" i="3"/>
  <c r="G370" i="3"/>
  <c r="G371" i="3"/>
  <c r="G372" i="3"/>
  <c r="G373" i="3"/>
  <c r="G374" i="3"/>
  <c r="G375" i="3"/>
  <c r="G376" i="3"/>
  <c r="G377" i="3"/>
  <c r="G384" i="3"/>
  <c r="G386" i="3"/>
  <c r="G391" i="3"/>
  <c r="G392" i="3"/>
  <c r="G393" i="3"/>
  <c r="G395" i="3"/>
  <c r="G396" i="3"/>
  <c r="G397" i="3"/>
  <c r="G398" i="3"/>
  <c r="G399" i="3"/>
  <c r="G400" i="3"/>
  <c r="G401" i="3"/>
  <c r="G402" i="3"/>
  <c r="G403" i="3"/>
  <c r="G404" i="3"/>
  <c r="G405" i="3"/>
  <c r="G406" i="3"/>
  <c r="G407" i="3"/>
  <c r="G408" i="3"/>
  <c r="G409" i="3"/>
  <c r="G418" i="3"/>
  <c r="G423" i="3"/>
  <c r="G424" i="3"/>
  <c r="G425" i="3"/>
  <c r="G426" i="3"/>
  <c r="G427" i="3"/>
  <c r="G428" i="3"/>
  <c r="G429" i="3"/>
  <c r="G433" i="3"/>
  <c r="G434" i="3"/>
  <c r="G435" i="3"/>
  <c r="G436" i="3"/>
  <c r="G437" i="3"/>
  <c r="G438" i="3"/>
  <c r="G439" i="3"/>
  <c r="G440" i="3"/>
  <c r="G441" i="3"/>
  <c r="G448" i="3"/>
  <c r="G450" i="3"/>
  <c r="G455" i="3"/>
  <c r="G456" i="3"/>
  <c r="G457" i="3"/>
  <c r="G459" i="3"/>
  <c r="G460" i="3"/>
  <c r="G461" i="3"/>
  <c r="G462" i="3"/>
  <c r="G463" i="3"/>
  <c r="G464" i="3"/>
  <c r="G465" i="3"/>
  <c r="G466" i="3"/>
  <c r="G467" i="3"/>
  <c r="G468" i="3"/>
  <c r="G469" i="3"/>
  <c r="G470" i="3"/>
  <c r="G471" i="3"/>
  <c r="G472" i="3"/>
  <c r="G473" i="3"/>
  <c r="G498" i="3"/>
  <c r="G500" i="3"/>
  <c r="G502" i="3"/>
  <c r="G503" i="3"/>
  <c r="G504" i="3"/>
  <c r="G505" i="3"/>
  <c r="G530" i="3"/>
  <c r="G532" i="3"/>
  <c r="G534" i="3"/>
  <c r="G535" i="3"/>
  <c r="G536" i="3"/>
  <c r="G537" i="3"/>
  <c r="G552" i="3"/>
  <c r="G553" i="3"/>
  <c r="G555" i="3"/>
  <c r="G556" i="3"/>
  <c r="G557" i="3"/>
  <c r="G561" i="3"/>
  <c r="G562" i="3"/>
  <c r="G564" i="3"/>
  <c r="G566" i="3"/>
  <c r="G567" i="3"/>
  <c r="G568" i="3"/>
  <c r="G569" i="3"/>
  <c r="G594" i="3"/>
  <c r="G600" i="3"/>
  <c r="G601" i="3"/>
  <c r="G632" i="3"/>
  <c r="G633" i="3"/>
  <c r="G652" i="3"/>
  <c r="G653" i="3"/>
  <c r="G654" i="3"/>
  <c r="G655" i="3"/>
  <c r="G656" i="3"/>
  <c r="G657" i="3"/>
  <c r="G658" i="3"/>
  <c r="G659" i="3"/>
  <c r="G660" i="3"/>
  <c r="G661" i="3"/>
  <c r="G662" i="3"/>
  <c r="G663" i="3"/>
  <c r="G664" i="3"/>
  <c r="G665" i="3"/>
  <c r="G670" i="3"/>
  <c r="G672" i="3"/>
  <c r="G674" i="3"/>
  <c r="G679" i="3"/>
  <c r="G680" i="3"/>
  <c r="G681" i="3"/>
  <c r="G682" i="3"/>
  <c r="G683" i="3"/>
  <c r="G684" i="3"/>
  <c r="G685" i="3"/>
  <c r="G686" i="3"/>
  <c r="G687" i="3"/>
  <c r="G688" i="3"/>
  <c r="G689" i="3"/>
  <c r="G690" i="3"/>
  <c r="G691" i="3"/>
  <c r="G692" i="3"/>
  <c r="G693" i="3"/>
  <c r="G694" i="3"/>
  <c r="G695" i="3"/>
  <c r="G696" i="3"/>
  <c r="G697" i="3"/>
  <c r="G704" i="3"/>
  <c r="G706" i="3"/>
  <c r="G711" i="3"/>
  <c r="G712" i="3"/>
  <c r="G713" i="3"/>
  <c r="G715" i="3"/>
  <c r="G716" i="3"/>
  <c r="G717" i="3"/>
  <c r="G718" i="3"/>
  <c r="G719" i="3"/>
  <c r="G720" i="3"/>
  <c r="G721" i="3"/>
  <c r="G722" i="3"/>
  <c r="G723" i="3"/>
  <c r="G724" i="3"/>
  <c r="G725" i="3"/>
  <c r="G726" i="3"/>
  <c r="G727" i="3"/>
  <c r="G728" i="3"/>
  <c r="G729" i="3"/>
  <c r="G743" i="3"/>
  <c r="G744" i="3"/>
  <c r="G745" i="3"/>
  <c r="G747" i="3"/>
  <c r="G748" i="3"/>
  <c r="G749" i="3"/>
  <c r="G750" i="3"/>
  <c r="G751" i="3"/>
  <c r="G752" i="3"/>
  <c r="G753" i="3"/>
  <c r="G754" i="3"/>
  <c r="G755" i="3"/>
  <c r="G756" i="3"/>
  <c r="G757" i="3"/>
  <c r="G758" i="3"/>
  <c r="G759" i="3"/>
  <c r="G760" i="3"/>
  <c r="G761" i="3"/>
  <c r="G768" i="3"/>
  <c r="G770" i="3"/>
  <c r="G775" i="3"/>
  <c r="G776" i="3"/>
  <c r="G777" i="3"/>
  <c r="G779" i="3"/>
  <c r="G780" i="3"/>
  <c r="G781" i="3"/>
  <c r="G782" i="3"/>
  <c r="G783" i="3"/>
  <c r="G784" i="3"/>
  <c r="G785" i="3"/>
  <c r="G786" i="3"/>
  <c r="G787" i="3"/>
  <c r="G788" i="3"/>
  <c r="G789" i="3"/>
  <c r="G790" i="3"/>
  <c r="G791" i="3"/>
  <c r="G792" i="3"/>
  <c r="G793" i="3"/>
  <c r="G798" i="3"/>
  <c r="G800" i="3"/>
  <c r="G802" i="3"/>
  <c r="G807" i="3"/>
  <c r="G817" i="3"/>
  <c r="G818" i="3"/>
  <c r="G819" i="3"/>
  <c r="G820" i="3"/>
  <c r="G821" i="3"/>
  <c r="G822" i="3"/>
  <c r="G823" i="3"/>
  <c r="G824" i="3"/>
  <c r="G825" i="3"/>
  <c r="G840" i="3"/>
  <c r="G843" i="3"/>
  <c r="G844" i="3"/>
  <c r="G845" i="3"/>
  <c r="G846" i="3"/>
  <c r="G847" i="3"/>
  <c r="G848" i="3"/>
  <c r="G849" i="3"/>
  <c r="G850" i="3"/>
  <c r="G851" i="3"/>
  <c r="G852" i="3"/>
  <c r="G853" i="3"/>
  <c r="G854" i="3"/>
  <c r="G855" i="3"/>
  <c r="G856" i="3"/>
  <c r="G857" i="3"/>
  <c r="G871" i="3"/>
  <c r="G872" i="3"/>
  <c r="G873" i="3"/>
  <c r="G875" i="3"/>
  <c r="G876" i="3"/>
  <c r="G877" i="3"/>
  <c r="G881" i="3"/>
  <c r="G882" i="3"/>
  <c r="G883" i="3"/>
  <c r="G884" i="3"/>
  <c r="G885" i="3"/>
  <c r="G886" i="3"/>
  <c r="G887" i="3"/>
  <c r="G888" i="3"/>
  <c r="G889" i="3"/>
  <c r="G904" i="3"/>
  <c r="G905" i="3"/>
  <c r="G907" i="3"/>
  <c r="G914" i="3"/>
  <c r="G915" i="3"/>
  <c r="G916" i="3"/>
  <c r="G917" i="3"/>
  <c r="G918" i="3"/>
  <c r="G920" i="3"/>
  <c r="G921" i="3"/>
  <c r="G935" i="3"/>
  <c r="G952" i="3"/>
  <c r="G953" i="3"/>
  <c r="G980" i="3"/>
  <c r="G981" i="3"/>
  <c r="G982" i="3"/>
  <c r="G983" i="3"/>
  <c r="G984" i="3"/>
  <c r="G985" i="3"/>
  <c r="G989" i="3"/>
  <c r="G990" i="3"/>
  <c r="G992" i="3"/>
  <c r="G994" i="3"/>
  <c r="G995" i="3"/>
  <c r="G996" i="3"/>
  <c r="G997" i="3"/>
  <c r="G999" i="3"/>
  <c r="G1000" i="3"/>
  <c r="G1001"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H2" i="2"/>
  <c r="G2" i="3" s="1"/>
  <c r="H3" i="2"/>
  <c r="G6" i="3" s="1"/>
  <c r="H4" i="2"/>
  <c r="G10" i="3" s="1"/>
  <c r="H5" i="2"/>
  <c r="G26" i="3" s="1"/>
  <c r="H6" i="2"/>
  <c r="G28" i="3" s="1"/>
  <c r="H7" i="2"/>
  <c r="G41" i="3" s="1"/>
  <c r="H8" i="2"/>
  <c r="G58" i="3" s="1"/>
  <c r="H9" i="2"/>
  <c r="G74" i="3" s="1"/>
  <c r="H10" i="2"/>
  <c r="G90" i="3" s="1"/>
  <c r="H11" i="2"/>
  <c r="G99" i="3" s="1"/>
  <c r="H12" i="2"/>
  <c r="H13" i="2"/>
  <c r="G122" i="3" s="1"/>
  <c r="H14" i="2"/>
  <c r="G126" i="3" s="1"/>
  <c r="H15" i="2"/>
  <c r="G129" i="3" s="1"/>
  <c r="H16" i="2"/>
  <c r="G132" i="3" s="1"/>
  <c r="H17" i="2"/>
  <c r="H18" i="2"/>
  <c r="H19" i="2"/>
  <c r="G154" i="3" s="1"/>
  <c r="H20" i="2"/>
  <c r="G160" i="3" s="1"/>
  <c r="H21" i="2"/>
  <c r="G161" i="3" s="1"/>
  <c r="H22" i="2"/>
  <c r="G186" i="3" s="1"/>
  <c r="H23" i="2"/>
  <c r="G190" i="3" s="1"/>
  <c r="H24" i="2"/>
  <c r="G195" i="3" s="1"/>
  <c r="H25" i="2"/>
  <c r="G213" i="3" s="1"/>
  <c r="H26" i="2"/>
  <c r="G218" i="3" s="1"/>
  <c r="H27" i="2"/>
  <c r="G229" i="3" s="1"/>
  <c r="H28" i="2"/>
  <c r="G231" i="3" s="1"/>
  <c r="H29" i="2"/>
  <c r="G250" i="3" s="1"/>
  <c r="H30" i="2"/>
  <c r="G263" i="3" s="1"/>
  <c r="H31" i="2"/>
  <c r="G268" i="3" s="1"/>
  <c r="H32" i="2"/>
  <c r="H33" i="2"/>
  <c r="G282" i="3" s="1"/>
  <c r="H34" i="2"/>
  <c r="G286" i="3" s="1"/>
  <c r="H35" i="2"/>
  <c r="G287" i="3" s="1"/>
  <c r="H36" i="2"/>
  <c r="G295" i="3" s="1"/>
  <c r="H37" i="2"/>
  <c r="G314" i="3" s="1"/>
  <c r="H38" i="2"/>
  <c r="G319" i="3" s="1"/>
  <c r="H39" i="2"/>
  <c r="G322" i="3" s="1"/>
  <c r="H40" i="2"/>
  <c r="G338" i="3" s="1"/>
  <c r="H41" i="2"/>
  <c r="G346" i="3" s="1"/>
  <c r="H42" i="2"/>
  <c r="G347" i="3" s="1"/>
  <c r="H43" i="2"/>
  <c r="G358" i="3" s="1"/>
  <c r="H44" i="2"/>
  <c r="G378" i="3" s="1"/>
  <c r="H45" i="2"/>
  <c r="G383" i="3" s="1"/>
  <c r="H46" i="2"/>
  <c r="H47" i="2"/>
  <c r="G410" i="3" s="1"/>
  <c r="H48" i="2"/>
  <c r="G416" i="3" s="1"/>
  <c r="H49" i="2"/>
  <c r="G419" i="3" s="1"/>
  <c r="H50" i="2"/>
  <c r="G442" i="3" s="1"/>
  <c r="H51" i="2"/>
  <c r="G443" i="3" s="1"/>
  <c r="H52" i="2"/>
  <c r="G454" i="3" s="1"/>
  <c r="H53" i="2"/>
  <c r="G474" i="3" s="1"/>
  <c r="H54" i="2"/>
  <c r="G475" i="3" s="1"/>
  <c r="H55" i="2"/>
  <c r="G487" i="3" s="1"/>
  <c r="H56" i="2"/>
  <c r="G492" i="3" s="1"/>
  <c r="H57" i="2"/>
  <c r="G506" i="3" s="1"/>
  <c r="H58" i="2"/>
  <c r="G507" i="3" s="1"/>
  <c r="H59" i="2"/>
  <c r="G509" i="3" s="1"/>
  <c r="H60" i="2"/>
  <c r="G515" i="3" s="1"/>
  <c r="H61" i="2"/>
  <c r="G520" i="3" s="1"/>
  <c r="H62" i="2"/>
  <c r="G538" i="3" s="1"/>
  <c r="H63" i="2"/>
  <c r="G540" i="3" s="1"/>
  <c r="H64" i="2"/>
  <c r="G554" i="3" s="1"/>
  <c r="H65" i="2"/>
  <c r="G563" i="3" s="1"/>
  <c r="H66" i="2"/>
  <c r="G570" i="3" s="1"/>
  <c r="H67" i="2"/>
  <c r="G576" i="3" s="1"/>
  <c r="H68" i="2"/>
  <c r="G595" i="3" s="1"/>
  <c r="H69" i="2"/>
  <c r="G602" i="3" s="1"/>
  <c r="H70" i="2"/>
  <c r="G616" i="3" s="1"/>
  <c r="H71" i="2"/>
  <c r="G634" i="3" s="1"/>
  <c r="H72" i="2"/>
  <c r="G647" i="3" s="1"/>
  <c r="H73" i="2"/>
  <c r="G648" i="3" s="1"/>
  <c r="H74" i="2"/>
  <c r="H75" i="2"/>
  <c r="G666" i="3" s="1"/>
  <c r="H76" i="2"/>
  <c r="G676" i="3" s="1"/>
  <c r="H77" i="2"/>
  <c r="H78" i="2"/>
  <c r="G698" i="3" s="1"/>
  <c r="H79" i="2"/>
  <c r="G703" i="3" s="1"/>
  <c r="H80" i="2"/>
  <c r="G714" i="3" s="1"/>
  <c r="H81" i="2"/>
  <c r="G730" i="3" s="1"/>
  <c r="H82" i="2"/>
  <c r="G735" i="3" s="1"/>
  <c r="H83" i="2"/>
  <c r="G762" i="3" s="1"/>
  <c r="H84" i="2"/>
  <c r="G766" i="3" s="1"/>
  <c r="H85" i="2"/>
  <c r="G794" i="3" s="1"/>
  <c r="H86" i="2"/>
  <c r="G795" i="3" s="1"/>
  <c r="H87" i="2"/>
  <c r="G808" i="3" s="1"/>
  <c r="H88" i="2"/>
  <c r="G826" i="3" s="1"/>
  <c r="H89" i="2"/>
  <c r="G834" i="3" s="1"/>
  <c r="H90" i="2"/>
  <c r="H91" i="2"/>
  <c r="H92" i="2"/>
  <c r="H93" i="2"/>
  <c r="G858" i="3" s="1"/>
  <c r="H94" i="2"/>
  <c r="G865" i="3" s="1"/>
  <c r="H95" i="2"/>
  <c r="G890" i="3" s="1"/>
  <c r="H96" i="2"/>
  <c r="G898" i="3" s="1"/>
  <c r="H97" i="2"/>
  <c r="G908" i="3" s="1"/>
  <c r="H98" i="2"/>
  <c r="G922" i="3" s="1"/>
  <c r="H99" i="2"/>
  <c r="G930" i="3" s="1"/>
  <c r="H100" i="2"/>
  <c r="G940" i="3" s="1"/>
  <c r="H101" i="2"/>
  <c r="G946" i="3" s="1"/>
  <c r="H102" i="2"/>
  <c r="G954" i="3" s="1"/>
  <c r="H103" i="2"/>
  <c r="G955" i="3" s="1"/>
  <c r="H104" i="2"/>
  <c r="G968" i="3" s="1"/>
  <c r="H105" i="2"/>
  <c r="G969" i="3" s="1"/>
  <c r="H106" i="2"/>
  <c r="G986" i="3" s="1"/>
  <c r="H107" i="2"/>
  <c r="G998" i="3" s="1"/>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539" i="3" l="1"/>
  <c r="H507" i="3"/>
  <c r="H251" i="3"/>
  <c r="H219" i="3"/>
  <c r="H859" i="3"/>
  <c r="H858" i="3"/>
  <c r="H538" i="3"/>
  <c r="H474" i="3"/>
  <c r="H282" i="3"/>
  <c r="H250" i="3"/>
  <c r="H218" i="3"/>
  <c r="H857" i="3"/>
  <c r="H793" i="3"/>
  <c r="H537" i="3"/>
  <c r="H505" i="3"/>
  <c r="H473" i="3"/>
  <c r="H281" i="3"/>
  <c r="H249" i="3"/>
  <c r="H217" i="3"/>
  <c r="H534" i="3"/>
  <c r="H533" i="3"/>
  <c r="H531" i="3"/>
  <c r="H243" i="3"/>
  <c r="H530" i="3"/>
  <c r="H242" i="3"/>
  <c r="H849" i="3"/>
  <c r="H785" i="3"/>
  <c r="H529" i="3"/>
  <c r="H497" i="3"/>
  <c r="H401" i="3"/>
  <c r="H241" i="3"/>
  <c r="H209" i="3"/>
  <c r="H850" i="3"/>
  <c r="H912" i="3"/>
  <c r="H880" i="3"/>
  <c r="H848" i="3"/>
  <c r="H528" i="3"/>
  <c r="H464" i="3"/>
  <c r="H400" i="3"/>
  <c r="H240" i="3"/>
  <c r="H208" i="3"/>
  <c r="H879" i="3"/>
  <c r="H527" i="3"/>
  <c r="H239" i="3"/>
  <c r="H526" i="3"/>
  <c r="H532" i="3"/>
  <c r="H878" i="3"/>
  <c r="H846" i="3"/>
  <c r="H238" i="3"/>
  <c r="H877" i="3"/>
  <c r="H845" i="3"/>
  <c r="H781" i="3"/>
  <c r="H525" i="3"/>
  <c r="H461" i="3"/>
  <c r="H237" i="3"/>
  <c r="H205" i="3"/>
  <c r="H173" i="3"/>
  <c r="H141" i="3"/>
  <c r="H876" i="3"/>
  <c r="H844" i="3"/>
  <c r="H524" i="3"/>
  <c r="H236" i="3"/>
  <c r="H172" i="3"/>
  <c r="H875" i="3"/>
  <c r="H843" i="3"/>
  <c r="H523" i="3"/>
  <c r="H235" i="3"/>
  <c r="H171" i="3"/>
  <c r="H266" i="3"/>
  <c r="H234" i="3"/>
  <c r="H265" i="3"/>
  <c r="H264" i="3"/>
  <c r="H232" i="3"/>
  <c r="H200" i="3"/>
  <c r="H168" i="3"/>
  <c r="H233" i="3"/>
  <c r="H903" i="3"/>
  <c r="H871" i="3"/>
  <c r="H839" i="3"/>
  <c r="H775" i="3"/>
  <c r="H743" i="3"/>
  <c r="H711" i="3"/>
  <c r="H551" i="3"/>
  <c r="H519" i="3"/>
  <c r="H487" i="3"/>
  <c r="H455" i="3"/>
  <c r="H423" i="3"/>
  <c r="H199" i="3"/>
  <c r="H167" i="3"/>
  <c r="H135" i="3"/>
  <c r="H870" i="3"/>
  <c r="H838" i="3"/>
  <c r="H806" i="3"/>
  <c r="H774" i="3"/>
  <c r="H742" i="3"/>
  <c r="H710" i="3"/>
  <c r="H550" i="3"/>
  <c r="H518" i="3"/>
  <c r="H486" i="3"/>
  <c r="H422" i="3"/>
  <c r="H262" i="3"/>
  <c r="H230" i="3"/>
  <c r="H198" i="3"/>
  <c r="H166" i="3"/>
  <c r="H134" i="3"/>
  <c r="H102" i="3"/>
  <c r="H197" i="3"/>
  <c r="H165" i="3"/>
  <c r="H133" i="3"/>
  <c r="H900" i="3"/>
  <c r="H868" i="3"/>
  <c r="H836" i="3"/>
  <c r="H804" i="3"/>
  <c r="H772" i="3"/>
  <c r="H740" i="3"/>
  <c r="H708" i="3"/>
  <c r="H548" i="3"/>
  <c r="H516" i="3"/>
  <c r="H484" i="3"/>
  <c r="H452" i="3"/>
  <c r="H420" i="3"/>
  <c r="H260" i="3"/>
  <c r="H228" i="3"/>
  <c r="H196" i="3"/>
  <c r="H164" i="3"/>
  <c r="H100" i="3"/>
  <c r="H261" i="3"/>
  <c r="H899" i="3"/>
  <c r="H867" i="3"/>
  <c r="H835" i="3"/>
  <c r="H803" i="3"/>
  <c r="H771" i="3"/>
  <c r="H739" i="3"/>
  <c r="H707" i="3"/>
  <c r="H547" i="3"/>
  <c r="H483" i="3"/>
  <c r="H451" i="3"/>
  <c r="H419" i="3"/>
  <c r="H259" i="3"/>
  <c r="H227" i="3"/>
  <c r="H163" i="3"/>
  <c r="H131" i="3"/>
  <c r="H99" i="3"/>
  <c r="H873" i="3"/>
  <c r="H898" i="3"/>
  <c r="H866" i="3"/>
  <c r="H834" i="3"/>
  <c r="H802" i="3"/>
  <c r="H770" i="3"/>
  <c r="H738" i="3"/>
  <c r="H706" i="3"/>
  <c r="H546" i="3"/>
  <c r="H514" i="3"/>
  <c r="H482" i="3"/>
  <c r="H450" i="3"/>
  <c r="H258" i="3"/>
  <c r="H226" i="3"/>
  <c r="H194" i="3"/>
  <c r="H162" i="3"/>
  <c r="H130" i="3"/>
  <c r="H869" i="3"/>
  <c r="H865" i="3"/>
  <c r="H833" i="3"/>
  <c r="H801" i="3"/>
  <c r="H769" i="3"/>
  <c r="H737" i="3"/>
  <c r="H705" i="3"/>
  <c r="H545" i="3"/>
  <c r="H513" i="3"/>
  <c r="H481" i="3"/>
  <c r="H449" i="3"/>
  <c r="H417" i="3"/>
  <c r="H257" i="3"/>
  <c r="H225" i="3"/>
  <c r="H193" i="3"/>
  <c r="H129" i="3"/>
  <c r="H872" i="3"/>
  <c r="H773" i="3"/>
  <c r="H709" i="3"/>
  <c r="H896" i="3"/>
  <c r="H864" i="3"/>
  <c r="H832" i="3"/>
  <c r="H800" i="3"/>
  <c r="H768" i="3"/>
  <c r="H736" i="3"/>
  <c r="H704" i="3"/>
  <c r="H672" i="3"/>
  <c r="H544" i="3"/>
  <c r="H512" i="3"/>
  <c r="H480" i="3"/>
  <c r="H448" i="3"/>
  <c r="H256" i="3"/>
  <c r="H224" i="3"/>
  <c r="H192" i="3"/>
  <c r="H522" i="3"/>
  <c r="H521" i="3"/>
  <c r="H520" i="3"/>
  <c r="H895" i="3"/>
  <c r="H863" i="3"/>
  <c r="H831" i="3"/>
  <c r="H799" i="3"/>
  <c r="H767" i="3"/>
  <c r="H671" i="3"/>
  <c r="H543" i="3"/>
  <c r="H511" i="3"/>
  <c r="H447" i="3"/>
  <c r="H415" i="3"/>
  <c r="H255" i="3"/>
  <c r="H223" i="3"/>
  <c r="H159" i="3"/>
  <c r="H862" i="3"/>
  <c r="H222" i="3"/>
  <c r="H830" i="3"/>
  <c r="H510" i="3"/>
  <c r="H254" i="3"/>
  <c r="H893" i="3"/>
  <c r="H861" i="3"/>
  <c r="H829" i="3"/>
  <c r="H797" i="3"/>
  <c r="H765" i="3"/>
  <c r="H733" i="3"/>
  <c r="H701" i="3"/>
  <c r="H669" i="3"/>
  <c r="H541" i="3"/>
  <c r="H477" i="3"/>
  <c r="H445" i="3"/>
  <c r="H413" i="3"/>
  <c r="H285" i="3"/>
  <c r="H253" i="3"/>
  <c r="H221" i="3"/>
  <c r="H189" i="3"/>
  <c r="H157" i="3"/>
  <c r="H414" i="3"/>
  <c r="G345" i="3"/>
  <c r="G57" i="3"/>
  <c r="G344" i="3"/>
  <c r="G56" i="3"/>
  <c r="G951" i="3"/>
  <c r="G919" i="3"/>
  <c r="G631" i="3"/>
  <c r="G599" i="3"/>
  <c r="G343" i="3"/>
  <c r="G311" i="3"/>
  <c r="G279" i="3"/>
  <c r="G215" i="3"/>
  <c r="G55" i="3"/>
  <c r="G23" i="3"/>
  <c r="G950" i="3"/>
  <c r="G630" i="3"/>
  <c r="G598" i="3"/>
  <c r="G342" i="3"/>
  <c r="G310" i="3"/>
  <c r="G54" i="3"/>
  <c r="G22" i="3"/>
  <c r="G949" i="3"/>
  <c r="G629" i="3"/>
  <c r="G597" i="3"/>
  <c r="G565" i="3"/>
  <c r="G533" i="3"/>
  <c r="G501" i="3"/>
  <c r="G341" i="3"/>
  <c r="G309" i="3"/>
  <c r="G245" i="3"/>
  <c r="G53" i="3"/>
  <c r="G21" i="3"/>
  <c r="G948" i="3"/>
  <c r="G628" i="3"/>
  <c r="G596" i="3"/>
  <c r="G340" i="3"/>
  <c r="G308" i="3"/>
  <c r="G52" i="3"/>
  <c r="G20" i="3"/>
  <c r="G979" i="3"/>
  <c r="G947" i="3"/>
  <c r="G627" i="3"/>
  <c r="G531" i="3"/>
  <c r="G499" i="3"/>
  <c r="G339" i="3"/>
  <c r="G307" i="3"/>
  <c r="G243" i="3"/>
  <c r="G51" i="3"/>
  <c r="G19" i="3"/>
  <c r="G913" i="3"/>
  <c r="G593" i="3"/>
  <c r="G305" i="3"/>
  <c r="G49" i="3"/>
  <c r="G976" i="3"/>
  <c r="G944" i="3"/>
  <c r="G912" i="3"/>
  <c r="G880" i="3"/>
  <c r="G816" i="3"/>
  <c r="G624" i="3"/>
  <c r="G592" i="3"/>
  <c r="G560" i="3"/>
  <c r="G528" i="3"/>
  <c r="G496" i="3"/>
  <c r="G432" i="3"/>
  <c r="G336" i="3"/>
  <c r="G304" i="3"/>
  <c r="G272" i="3"/>
  <c r="G240" i="3"/>
  <c r="G208" i="3"/>
  <c r="G80" i="3"/>
  <c r="G48" i="3"/>
  <c r="G16" i="3"/>
  <c r="G945" i="3"/>
  <c r="G625" i="3"/>
  <c r="G529" i="3"/>
  <c r="G337" i="3"/>
  <c r="G241" i="3"/>
  <c r="G81" i="3"/>
  <c r="G975" i="3"/>
  <c r="G943" i="3"/>
  <c r="G911" i="3"/>
  <c r="G879" i="3"/>
  <c r="G815" i="3"/>
  <c r="G623" i="3"/>
  <c r="G591" i="3"/>
  <c r="G559" i="3"/>
  <c r="G527" i="3"/>
  <c r="G495" i="3"/>
  <c r="G431" i="3"/>
  <c r="G335" i="3"/>
  <c r="G303" i="3"/>
  <c r="G271" i="3"/>
  <c r="G239" i="3"/>
  <c r="G207" i="3"/>
  <c r="G79" i="3"/>
  <c r="G47" i="3"/>
  <c r="G15" i="3"/>
  <c r="G977" i="3"/>
  <c r="G497" i="3"/>
  <c r="G17" i="3"/>
  <c r="G974" i="3"/>
  <c r="G942" i="3"/>
  <c r="G910" i="3"/>
  <c r="G878" i="3"/>
  <c r="G814" i="3"/>
  <c r="G622" i="3"/>
  <c r="G590" i="3"/>
  <c r="G558" i="3"/>
  <c r="G526" i="3"/>
  <c r="G494" i="3"/>
  <c r="G430" i="3"/>
  <c r="G334" i="3"/>
  <c r="G302" i="3"/>
  <c r="G270" i="3"/>
  <c r="G238" i="3"/>
  <c r="G206" i="3"/>
  <c r="G78" i="3"/>
  <c r="G46" i="3"/>
  <c r="G14" i="3"/>
  <c r="G973" i="3"/>
  <c r="G941" i="3"/>
  <c r="G909" i="3"/>
  <c r="G813" i="3"/>
  <c r="G621" i="3"/>
  <c r="G589" i="3"/>
  <c r="G525" i="3"/>
  <c r="G493" i="3"/>
  <c r="G333" i="3"/>
  <c r="G301" i="3"/>
  <c r="G269" i="3"/>
  <c r="G237" i="3"/>
  <c r="G205" i="3"/>
  <c r="G77" i="3"/>
  <c r="G45" i="3"/>
  <c r="G13" i="3"/>
  <c r="G626" i="3"/>
  <c r="G972" i="3"/>
  <c r="G812" i="3"/>
  <c r="G620" i="3"/>
  <c r="G588" i="3"/>
  <c r="G524" i="3"/>
  <c r="G332" i="3"/>
  <c r="G300" i="3"/>
  <c r="G236" i="3"/>
  <c r="G204" i="3"/>
  <c r="G76" i="3"/>
  <c r="G44" i="3"/>
  <c r="G12" i="3"/>
  <c r="G971" i="3"/>
  <c r="G811" i="3"/>
  <c r="G978" i="3"/>
  <c r="G939" i="3"/>
  <c r="G651" i="3"/>
  <c r="G619" i="3"/>
  <c r="G587" i="3"/>
  <c r="G523" i="3"/>
  <c r="G491" i="3"/>
  <c r="G331" i="3"/>
  <c r="G299" i="3"/>
  <c r="G235" i="3"/>
  <c r="G203" i="3"/>
  <c r="G75" i="3"/>
  <c r="G43" i="3"/>
  <c r="G11" i="3"/>
  <c r="G970" i="3"/>
  <c r="G938" i="3"/>
  <c r="G906" i="3"/>
  <c r="G874" i="3"/>
  <c r="G842" i="3"/>
  <c r="G810" i="3"/>
  <c r="G778" i="3"/>
  <c r="G746" i="3"/>
  <c r="G650" i="3"/>
  <c r="G618" i="3"/>
  <c r="G586" i="3"/>
  <c r="G522" i="3"/>
  <c r="G490" i="3"/>
  <c r="G458" i="3"/>
  <c r="G394" i="3"/>
  <c r="G330" i="3"/>
  <c r="G298" i="3"/>
  <c r="G266" i="3"/>
  <c r="G234" i="3"/>
  <c r="G202" i="3"/>
  <c r="G170" i="3"/>
  <c r="G138" i="3"/>
  <c r="G42" i="3"/>
  <c r="G841" i="3"/>
  <c r="G809" i="3"/>
  <c r="G649" i="3"/>
  <c r="G617" i="3"/>
  <c r="G585" i="3"/>
  <c r="G521" i="3"/>
  <c r="G489" i="3"/>
  <c r="G329" i="3"/>
  <c r="G297" i="3"/>
  <c r="G265" i="3"/>
  <c r="G233" i="3"/>
  <c r="G201" i="3"/>
  <c r="G73" i="3"/>
  <c r="G9" i="3"/>
  <c r="G584" i="3"/>
  <c r="G488" i="3"/>
  <c r="G328" i="3"/>
  <c r="G296" i="3"/>
  <c r="G264" i="3"/>
  <c r="G232" i="3"/>
  <c r="G200" i="3"/>
  <c r="G72" i="3"/>
  <c r="G40" i="3"/>
  <c r="G8" i="3"/>
  <c r="G306" i="3"/>
  <c r="G615" i="3"/>
  <c r="G327" i="3"/>
  <c r="G199" i="3"/>
  <c r="G7" i="3"/>
  <c r="G839" i="3"/>
  <c r="G39" i="3"/>
  <c r="G966" i="3"/>
  <c r="G934" i="3"/>
  <c r="G902" i="3"/>
  <c r="G870" i="3"/>
  <c r="G838" i="3"/>
  <c r="G806" i="3"/>
  <c r="G774" i="3"/>
  <c r="G742" i="3"/>
  <c r="G710" i="3"/>
  <c r="G678" i="3"/>
  <c r="G646" i="3"/>
  <c r="G614" i="3"/>
  <c r="G582" i="3"/>
  <c r="G550" i="3"/>
  <c r="G518" i="3"/>
  <c r="G486" i="3"/>
  <c r="G422" i="3"/>
  <c r="G390" i="3"/>
  <c r="G326" i="3"/>
  <c r="G294" i="3"/>
  <c r="G262" i="3"/>
  <c r="G230" i="3"/>
  <c r="G198" i="3"/>
  <c r="G166" i="3"/>
  <c r="G134" i="3"/>
  <c r="G102" i="3"/>
  <c r="G70" i="3"/>
  <c r="G38" i="3"/>
  <c r="G965" i="3"/>
  <c r="G933" i="3"/>
  <c r="G901" i="3"/>
  <c r="G869" i="3"/>
  <c r="G837" i="3"/>
  <c r="G805" i="3"/>
  <c r="G773" i="3"/>
  <c r="G741" i="3"/>
  <c r="G709" i="3"/>
  <c r="G677" i="3"/>
  <c r="G645" i="3"/>
  <c r="G613" i="3"/>
  <c r="G581" i="3"/>
  <c r="G549" i="3"/>
  <c r="G517" i="3"/>
  <c r="G485" i="3"/>
  <c r="G453" i="3"/>
  <c r="G421" i="3"/>
  <c r="G389" i="3"/>
  <c r="G357" i="3"/>
  <c r="G325" i="3"/>
  <c r="G293" i="3"/>
  <c r="G261" i="3"/>
  <c r="G197" i="3"/>
  <c r="G165" i="3"/>
  <c r="G133" i="3"/>
  <c r="G101" i="3"/>
  <c r="G69" i="3"/>
  <c r="G37" i="3"/>
  <c r="G5" i="3"/>
  <c r="G903" i="3"/>
  <c r="G583" i="3"/>
  <c r="G71" i="3"/>
  <c r="G964" i="3"/>
  <c r="G932" i="3"/>
  <c r="G900" i="3"/>
  <c r="G868" i="3"/>
  <c r="G836" i="3"/>
  <c r="G804" i="3"/>
  <c r="G772" i="3"/>
  <c r="G740" i="3"/>
  <c r="G708" i="3"/>
  <c r="G644" i="3"/>
  <c r="G612" i="3"/>
  <c r="G580" i="3"/>
  <c r="G548" i="3"/>
  <c r="G516" i="3"/>
  <c r="G484" i="3"/>
  <c r="G452" i="3"/>
  <c r="G420" i="3"/>
  <c r="G388" i="3"/>
  <c r="G356" i="3"/>
  <c r="G324" i="3"/>
  <c r="G292" i="3"/>
  <c r="G260" i="3"/>
  <c r="G228" i="3"/>
  <c r="G196" i="3"/>
  <c r="G164" i="3"/>
  <c r="G100" i="3"/>
  <c r="G68" i="3"/>
  <c r="G36" i="3"/>
  <c r="G4" i="3"/>
  <c r="G963" i="3"/>
  <c r="G931" i="3"/>
  <c r="G899" i="3"/>
  <c r="G867" i="3"/>
  <c r="G835" i="3"/>
  <c r="G803" i="3"/>
  <c r="G771" i="3"/>
  <c r="G739" i="3"/>
  <c r="G707" i="3"/>
  <c r="G675" i="3"/>
  <c r="G643" i="3"/>
  <c r="G611" i="3"/>
  <c r="G579" i="3"/>
  <c r="G547" i="3"/>
  <c r="G483" i="3"/>
  <c r="G451" i="3"/>
  <c r="G387" i="3"/>
  <c r="G355" i="3"/>
  <c r="G323" i="3"/>
  <c r="G291" i="3"/>
  <c r="G259" i="3"/>
  <c r="G227" i="3"/>
  <c r="G163" i="3"/>
  <c r="G131" i="3"/>
  <c r="G67" i="3"/>
  <c r="G35" i="3"/>
  <c r="G3" i="3"/>
  <c r="G962" i="3"/>
  <c r="G738" i="3"/>
  <c r="G642" i="3"/>
  <c r="G578" i="3"/>
  <c r="G546" i="3"/>
  <c r="G514" i="3"/>
  <c r="G482" i="3"/>
  <c r="G290" i="3"/>
  <c r="G258" i="3"/>
  <c r="G226" i="3"/>
  <c r="G194" i="3"/>
  <c r="G162" i="3"/>
  <c r="G66" i="3"/>
  <c r="G34" i="3"/>
  <c r="G866" i="3"/>
  <c r="G610" i="3"/>
  <c r="G993" i="3"/>
  <c r="G961" i="3"/>
  <c r="G929" i="3"/>
  <c r="G897" i="3"/>
  <c r="G833" i="3"/>
  <c r="G801" i="3"/>
  <c r="G769" i="3"/>
  <c r="G737" i="3"/>
  <c r="G705" i="3"/>
  <c r="G673" i="3"/>
  <c r="G641" i="3"/>
  <c r="G609" i="3"/>
  <c r="G577" i="3"/>
  <c r="G545" i="3"/>
  <c r="G513" i="3"/>
  <c r="G481" i="3"/>
  <c r="G449" i="3"/>
  <c r="G417" i="3"/>
  <c r="G385" i="3"/>
  <c r="G353" i="3"/>
  <c r="G321" i="3"/>
  <c r="G289" i="3"/>
  <c r="G257" i="3"/>
  <c r="G225" i="3"/>
  <c r="G193" i="3"/>
  <c r="G97" i="3"/>
  <c r="G65" i="3"/>
  <c r="G33" i="3"/>
  <c r="G640" i="3"/>
  <c r="G544" i="3"/>
  <c r="G320" i="3"/>
  <c r="G288" i="3"/>
  <c r="G256" i="3"/>
  <c r="G224" i="3"/>
  <c r="G192" i="3"/>
  <c r="G64" i="3"/>
  <c r="G32" i="3"/>
  <c r="G832" i="3"/>
  <c r="G736" i="3"/>
  <c r="G608" i="3"/>
  <c r="G512" i="3"/>
  <c r="G480" i="3"/>
  <c r="G991" i="3"/>
  <c r="G959" i="3"/>
  <c r="G927" i="3"/>
  <c r="G895" i="3"/>
  <c r="G863" i="3"/>
  <c r="G831" i="3"/>
  <c r="G799" i="3"/>
  <c r="G767" i="3"/>
  <c r="G671" i="3"/>
  <c r="G639" i="3"/>
  <c r="G607" i="3"/>
  <c r="G575" i="3"/>
  <c r="G543" i="3"/>
  <c r="G511" i="3"/>
  <c r="G479" i="3"/>
  <c r="G447" i="3"/>
  <c r="G415" i="3"/>
  <c r="G351" i="3"/>
  <c r="G255" i="3"/>
  <c r="G223" i="3"/>
  <c r="G191" i="3"/>
  <c r="G159" i="3"/>
  <c r="G127" i="3"/>
  <c r="G95" i="3"/>
  <c r="G63" i="3"/>
  <c r="G31" i="3"/>
  <c r="G926" i="3"/>
  <c r="G894" i="3"/>
  <c r="G862" i="3"/>
  <c r="G830" i="3"/>
  <c r="G734" i="3"/>
  <c r="G702" i="3"/>
  <c r="G638" i="3"/>
  <c r="G606" i="3"/>
  <c r="G574" i="3"/>
  <c r="G542" i="3"/>
  <c r="G510" i="3"/>
  <c r="G478" i="3"/>
  <c r="G446" i="3"/>
  <c r="G414" i="3"/>
  <c r="G382" i="3"/>
  <c r="G350" i="3"/>
  <c r="G318" i="3"/>
  <c r="G254" i="3"/>
  <c r="G222" i="3"/>
  <c r="G158" i="3"/>
  <c r="G94" i="3"/>
  <c r="G62" i="3"/>
  <c r="G30" i="3"/>
  <c r="G967" i="3"/>
  <c r="G519" i="3"/>
  <c r="G960" i="3"/>
  <c r="G957" i="3"/>
  <c r="G925" i="3"/>
  <c r="G893" i="3"/>
  <c r="G861" i="3"/>
  <c r="G829" i="3"/>
  <c r="G797" i="3"/>
  <c r="G765" i="3"/>
  <c r="G733" i="3"/>
  <c r="G701" i="3"/>
  <c r="G669" i="3"/>
  <c r="G637" i="3"/>
  <c r="G605" i="3"/>
  <c r="G573" i="3"/>
  <c r="G541" i="3"/>
  <c r="G477" i="3"/>
  <c r="G445" i="3"/>
  <c r="G413" i="3"/>
  <c r="G381" i="3"/>
  <c r="G349" i="3"/>
  <c r="G317" i="3"/>
  <c r="G285" i="3"/>
  <c r="G253" i="3"/>
  <c r="G221" i="3"/>
  <c r="G189" i="3"/>
  <c r="G157" i="3"/>
  <c r="G125" i="3"/>
  <c r="G93" i="3"/>
  <c r="G61" i="3"/>
  <c r="G29" i="3"/>
  <c r="G937" i="3"/>
  <c r="G551" i="3"/>
  <c r="G928" i="3"/>
  <c r="G988" i="3"/>
  <c r="G956" i="3"/>
  <c r="G924" i="3"/>
  <c r="G892" i="3"/>
  <c r="G860" i="3"/>
  <c r="G828" i="3"/>
  <c r="G796" i="3"/>
  <c r="G764" i="3"/>
  <c r="G732" i="3"/>
  <c r="G700" i="3"/>
  <c r="G668" i="3"/>
  <c r="G636" i="3"/>
  <c r="G604" i="3"/>
  <c r="G572" i="3"/>
  <c r="G508" i="3"/>
  <c r="G476" i="3"/>
  <c r="G444" i="3"/>
  <c r="G412" i="3"/>
  <c r="G380" i="3"/>
  <c r="G348" i="3"/>
  <c r="G316" i="3"/>
  <c r="G284" i="3"/>
  <c r="G252" i="3"/>
  <c r="G220" i="3"/>
  <c r="G188" i="3"/>
  <c r="G156" i="3"/>
  <c r="G124" i="3"/>
  <c r="G92" i="3"/>
  <c r="G60" i="3"/>
  <c r="G896" i="3"/>
  <c r="G958" i="3"/>
  <c r="G987" i="3"/>
  <c r="G923" i="3"/>
  <c r="G891" i="3"/>
  <c r="G859" i="3"/>
  <c r="G827" i="3"/>
  <c r="G763" i="3"/>
  <c r="G731" i="3"/>
  <c r="G699" i="3"/>
  <c r="G667" i="3"/>
  <c r="G635" i="3"/>
  <c r="G603" i="3"/>
  <c r="G571" i="3"/>
  <c r="G539" i="3"/>
  <c r="G411" i="3"/>
  <c r="G379" i="3"/>
  <c r="G315" i="3"/>
  <c r="G283" i="3"/>
  <c r="G251" i="3"/>
  <c r="G219" i="3"/>
  <c r="G187" i="3"/>
  <c r="G155" i="3"/>
  <c r="G123" i="3"/>
  <c r="G91" i="3"/>
  <c r="G59" i="3"/>
  <c r="G27" i="3"/>
  <c r="G936" i="3"/>
  <c r="G86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07AD2A-DD87-485C-A799-4B1C34DA2842}" keepAlive="1" name="Query - orderdetails" description="Connection to the 'orderdetails' query in the workbook." type="5" refreshedVersion="8" background="1" saveData="1">
    <dbPr connection="Provider=Microsoft.Mashup.OleDb.1;Data Source=$Workbook$;Location=orderdetails;Extended Properties=&quot;&quot;" command="SELECT * FROM [orderdetails]"/>
  </connection>
  <connection id="2" xr16:uid="{4328AFA0-EFEB-4838-A2AD-ADC8CE7B9A9F}"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198054EE-E5BF-4BAA-AF33-40117765C45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<sst xmlns="http://schemas.openxmlformats.org/spreadsheetml/2006/main" count="2971" uniqueCount="742">
  <si>
    <t>orderNumber</t>
  </si>
  <si>
    <t>orderDate</t>
  </si>
  <si>
    <t>requiredDate</t>
  </si>
  <si>
    <t>shippedDate</t>
  </si>
  <si>
    <t>status</t>
  </si>
  <si>
    <t>comments</t>
  </si>
  <si>
    <t>customerNumber</t>
  </si>
  <si>
    <t>2003-01-10</t>
  </si>
  <si>
    <t>Shipped</t>
  </si>
  <si>
    <t>NULL</t>
  </si>
  <si>
    <t>2003-01-11</t>
  </si>
  <si>
    <t>Check on availability.</t>
  </si>
  <si>
    <t>2003-01-14</t>
  </si>
  <si>
    <t>2003-02-02</t>
  </si>
  <si>
    <t>2003-02-01</t>
  </si>
  <si>
    <t>2003-02-12</t>
  </si>
  <si>
    <t>2003-02-21</t>
  </si>
  <si>
    <t>2003-02-26</t>
  </si>
  <si>
    <t>Difficult to negotiate with customer. We need more marketing materials</t>
  </si>
  <si>
    <t>2003-03-08</t>
  </si>
  <si>
    <t>2003-03-11</t>
  </si>
  <si>
    <t>Customer requested that FedEx Ground is used for this shipping</t>
  </si>
  <si>
    <t>2003-03-20</t>
  </si>
  <si>
    <t>2003-03-30</t>
  </si>
  <si>
    <t>2003-03-29</t>
  </si>
  <si>
    <t>Customer requested that ad materials (such as posters, pamphlets) be included in the shippment</t>
  </si>
  <si>
    <t>2003-03-27</t>
  </si>
  <si>
    <t>2003-04-02</t>
  </si>
  <si>
    <t>2003-04-07</t>
  </si>
  <si>
    <t>2003-04-13</t>
  </si>
  <si>
    <t>2003-04-17</t>
  </si>
  <si>
    <t>2003-04-26</t>
  </si>
  <si>
    <t>Customer has worked with some of our vendors in the past and is aware of their MSRP</t>
  </si>
  <si>
    <t>2003-05-02</t>
  </si>
  <si>
    <t>2003-05-01</t>
  </si>
  <si>
    <t>2003-05-13</t>
  </si>
  <si>
    <t>2003-05-22</t>
  </si>
  <si>
    <t>2003-05-25</t>
  </si>
  <si>
    <t>Customer very concerned about the exact color of the models. There is high risk that he may dispute the order because there is a slight color mismatch</t>
  </si>
  <si>
    <t>2003-05-24</t>
  </si>
  <si>
    <t>2003-06-02</t>
  </si>
  <si>
    <t>2003-06-06</t>
  </si>
  <si>
    <t>Customer requested special shippment. The instructions were passed along to the warehouse</t>
  </si>
  <si>
    <t>2003-06-11</t>
  </si>
  <si>
    <t>2003-06-14</t>
  </si>
  <si>
    <t>2003-06-21</t>
  </si>
  <si>
    <t>2003-06-28</t>
  </si>
  <si>
    <t>2003-07-03</t>
  </si>
  <si>
    <t>2003-07-05</t>
  </si>
  <si>
    <t>2003-07-06</t>
  </si>
  <si>
    <t>Customer is interested in buying more Ferrari models</t>
  </si>
  <si>
    <t>2003-07-14</t>
  </si>
  <si>
    <t>2003-07-13</t>
  </si>
  <si>
    <t>2003-07-21</t>
  </si>
  <si>
    <t>2003-07-30</t>
  </si>
  <si>
    <t>2003-08-04</t>
  </si>
  <si>
    <t>2003-08-13</t>
  </si>
  <si>
    <t>2003-08-12</t>
  </si>
  <si>
    <t>Can we deliver the new Ford Mustang models by end-of-quarter?</t>
  </si>
  <si>
    <t>2003-08-14</t>
  </si>
  <si>
    <t>2003-08-31</t>
  </si>
  <si>
    <t>2003-09-06</t>
  </si>
  <si>
    <t>2003-09-09</t>
  </si>
  <si>
    <t>2003-09-15</t>
  </si>
  <si>
    <t>They want to reevaluate their terms agreement with Finance.</t>
  </si>
  <si>
    <t>2003-09-17</t>
  </si>
  <si>
    <t>2003-09-21</t>
  </si>
  <si>
    <t>2003-09-24</t>
  </si>
  <si>
    <t>2003-10-01</t>
  </si>
  <si>
    <t>2003-10-03</t>
  </si>
  <si>
    <t>2003-10-08</t>
  </si>
  <si>
    <t>2003-10-07</t>
  </si>
  <si>
    <t>2003-10-11</t>
  </si>
  <si>
    <t>2003-10-14</t>
  </si>
  <si>
    <t>2003-10-15</t>
  </si>
  <si>
    <t>2003-10-16</t>
  </si>
  <si>
    <t>2003-10-17</t>
  </si>
  <si>
    <t>2003-10-20</t>
  </si>
  <si>
    <t>2003-10-19</t>
  </si>
  <si>
    <t>2003-10-24</t>
  </si>
  <si>
    <t>2003-10-23</t>
  </si>
  <si>
    <t>Resolved</t>
  </si>
  <si>
    <t>This order was disputed, but resolved on 11/1/2003; Customer doesn't like the colors and precision of the models.</t>
  </si>
  <si>
    <t>2003-12-26</t>
  </si>
  <si>
    <t>This order was on hold because customers's credit limit had been exceeded. Order will ship when payment is received</t>
  </si>
  <si>
    <t>2003-10-27</t>
  </si>
  <si>
    <t>Cancelled</t>
  </si>
  <si>
    <t>Customer called to cancel. The warehouse was notified in time and the order didn't ship. They have a new VP of Sales and are shifting their sales model. Our VP of Sales should contact them.</t>
  </si>
  <si>
    <t>2003-11-01</t>
  </si>
  <si>
    <t>2003-11-09</t>
  </si>
  <si>
    <t>2003-11-07</t>
  </si>
  <si>
    <t>2003-11-11</t>
  </si>
  <si>
    <t>Cautious optimism. We have happy customers here, if we can keep them well stocked.  I need all the information I can get on the planned shippments of Porches</t>
  </si>
  <si>
    <t>2003-11-10</t>
  </si>
  <si>
    <t>2003-11-12</t>
  </si>
  <si>
    <t>Custom shipping instructions sent to warehouse</t>
  </si>
  <si>
    <t>2003-11-13</t>
  </si>
  <si>
    <t>Customer cancelled due to urgent budgeting issues. Must be cautious when dealing with them in the future. Since order shipped already we must discuss who would cover the shipping charges.</t>
  </si>
  <si>
    <t>2003-11-14</t>
  </si>
  <si>
    <t>2003-11-15</t>
  </si>
  <si>
    <t>2003-11-18</t>
  </si>
  <si>
    <t>We need to keep in close contact with their Marketing VP. He is the decision maker for all their purchases.</t>
  </si>
  <si>
    <t>2003-11-20</t>
  </si>
  <si>
    <t>They want to reevaluate their terms agreement with the VP of Sales</t>
  </si>
  <si>
    <t>2003-11-16</t>
  </si>
  <si>
    <t>2003-11-24</t>
  </si>
  <si>
    <t>We must be cautions with this customer. Their VP of Sales resigned. Company may be heading down.</t>
  </si>
  <si>
    <t>2003-11-25</t>
  </si>
  <si>
    <t>2003-11-27</t>
  </si>
  <si>
    <t>2003-11-26</t>
  </si>
  <si>
    <t>2003-11-28</t>
  </si>
  <si>
    <t>2003-12-01</t>
  </si>
  <si>
    <t>Customer inquired about remote controlled models and gold models.</t>
  </si>
  <si>
    <t>2003-12-03</t>
  </si>
  <si>
    <t>2003-12-06</t>
  </si>
  <si>
    <t>2003-12-02</t>
  </si>
  <si>
    <t>2003-12-07</t>
  </si>
  <si>
    <t>2003-12-04</t>
  </si>
  <si>
    <t xml:space="preserve"> I need all the information I can get on our competitors.</t>
  </si>
  <si>
    <t>2003-12-08</t>
  </si>
  <si>
    <t>Can we renegotiate this one?</t>
  </si>
  <si>
    <t>2003-12-11</t>
  </si>
  <si>
    <t>2004-01-04</t>
  </si>
  <si>
    <t>2004-01-12</t>
  </si>
  <si>
    <t>2004-01-20</t>
  </si>
  <si>
    <t>2004-01-18</t>
  </si>
  <si>
    <t>2004-01-27</t>
  </si>
  <si>
    <t>2004-01-29</t>
  </si>
  <si>
    <t>2004-02-01</t>
  </si>
  <si>
    <t>2004-02-04</t>
  </si>
  <si>
    <t>2004-02-06</t>
  </si>
  <si>
    <t>2004-02-11</t>
  </si>
  <si>
    <t>2004-02-12</t>
  </si>
  <si>
    <t>2004-02-16</t>
  </si>
  <si>
    <t>2004-02-19</t>
  </si>
  <si>
    <t>2004-02-20</t>
  </si>
  <si>
    <t>2004-02-24</t>
  </si>
  <si>
    <t>2004-02-26</t>
  </si>
  <si>
    <t>2004-03-02</t>
  </si>
  <si>
    <t>2004-03-08</t>
  </si>
  <si>
    <t>2004-03-13</t>
  </si>
  <si>
    <t>2004-03-12</t>
  </si>
  <si>
    <t>2004-03-20</t>
  </si>
  <si>
    <t>2004-03-25</t>
  </si>
  <si>
    <t>2004-04-02</t>
  </si>
  <si>
    <t>2004-04-06</t>
  </si>
  <si>
    <t>2004-04-08</t>
  </si>
  <si>
    <t>2004-04-10</t>
  </si>
  <si>
    <t>2004-04-17</t>
  </si>
  <si>
    <t>2004-04-20</t>
  </si>
  <si>
    <t>2004-04-19</t>
  </si>
  <si>
    <t>2004-04-25</t>
  </si>
  <si>
    <t>2004-04-28</t>
  </si>
  <si>
    <t>2004-05-04</t>
  </si>
  <si>
    <t>2004-05-09</t>
  </si>
  <si>
    <t>2004-05-06</t>
  </si>
  <si>
    <t>2004-05-08</t>
  </si>
  <si>
    <t>Order was mistakenly placed. The warehouse noticed the lack of documentation.</t>
  </si>
  <si>
    <t>2004-05-11</t>
  </si>
  <si>
    <t>2004-05-15</t>
  </si>
  <si>
    <t>2004-05-24</t>
  </si>
  <si>
    <t>2004-05-29</t>
  </si>
  <si>
    <t>2004-06-02</t>
  </si>
  <si>
    <t>Customer disputed the order and we agreed to cancel it. We must be more cautions with this customer going forward, since they are very hard to please. We must cover the shipping fees.</t>
  </si>
  <si>
    <t>2004-06-04</t>
  </si>
  <si>
    <t>Customer requested that DHL is used for this shipping</t>
  </si>
  <si>
    <t>2004-06-09</t>
  </si>
  <si>
    <t>2004-06-10</t>
  </si>
  <si>
    <t>2004-06-15</t>
  </si>
  <si>
    <t>2004-06-23</t>
  </si>
  <si>
    <t>2004-06-17</t>
  </si>
  <si>
    <t>Customer heard complaints from their customers and called to cancel this order. Will notify the Sales Manager.</t>
  </si>
  <si>
    <t>2004-06-22</t>
  </si>
  <si>
    <t>This customer found a better offer from one of our competitors. Will call back to renegotiate.</t>
  </si>
  <si>
    <t>2004-07-02</t>
  </si>
  <si>
    <t>2004-07-01</t>
  </si>
  <si>
    <t>Customer will send a truck to our local warehouse on 7/1/2004</t>
  </si>
  <si>
    <t>2004-07-07</t>
  </si>
  <si>
    <t>2004-07-10</t>
  </si>
  <si>
    <t>2004-07-09</t>
  </si>
  <si>
    <t>2004-07-14</t>
  </si>
  <si>
    <t>2004-07-18</t>
  </si>
  <si>
    <t>2004-07-24</t>
  </si>
  <si>
    <t>2004-07-23</t>
  </si>
  <si>
    <t>2004-07-22</t>
  </si>
  <si>
    <t>2004-07-29</t>
  </si>
  <si>
    <t>2004-08-08</t>
  </si>
  <si>
    <t>2004-08-05</t>
  </si>
  <si>
    <t>2004-08-09</t>
  </si>
  <si>
    <t>2004-08-15</t>
  </si>
  <si>
    <t>2004-08-19</t>
  </si>
  <si>
    <t>2004-08-23</t>
  </si>
  <si>
    <t>2004-08-22</t>
  </si>
  <si>
    <t>2004-08-26</t>
  </si>
  <si>
    <t>2004-08-31</t>
  </si>
  <si>
    <t>2004-09-01</t>
  </si>
  <si>
    <t>2004-09-05</t>
  </si>
  <si>
    <t>2004-09-04</t>
  </si>
  <si>
    <t>2004-09-13</t>
  </si>
  <si>
    <t>2004-09-14</t>
  </si>
  <si>
    <t>2004-09-11</t>
  </si>
  <si>
    <t>2004-09-16</t>
  </si>
  <si>
    <t>2004-09-21</t>
  </si>
  <si>
    <t>2004-10-01</t>
  </si>
  <si>
    <t>2003-10-09</t>
  </si>
  <si>
    <t>2004-10-09</t>
  </si>
  <si>
    <t>2004-10-17</t>
  </si>
  <si>
    <t>2004-10-15</t>
  </si>
  <si>
    <t>2004-10-20</t>
  </si>
  <si>
    <t>2004-10-18</t>
  </si>
  <si>
    <t>2004-10-23</t>
  </si>
  <si>
    <t>2004-10-25</t>
  </si>
  <si>
    <t>2004-10-30</t>
  </si>
  <si>
    <t>2004-11-07</t>
  </si>
  <si>
    <t>2004-11-08</t>
  </si>
  <si>
    <t>2004-11-06</t>
  </si>
  <si>
    <t>2004-11-10</t>
  </si>
  <si>
    <t>2004-11-09</t>
  </si>
  <si>
    <t>2004-11-13</t>
  </si>
  <si>
    <t>Order was disputed and resolved on 12/1/04. The Sales Manager was involved. Customer claims the scales of the models don't match what was discussed.</t>
  </si>
  <si>
    <t>2004-11-18</t>
  </si>
  <si>
    <t>2004-11-16</t>
  </si>
  <si>
    <t>2004-11-21</t>
  </si>
  <si>
    <t>2004-11-23</t>
  </si>
  <si>
    <t>2004-11-20</t>
  </si>
  <si>
    <t>On Hold</t>
  </si>
  <si>
    <t>The outstaniding balance for this customer exceeds their credit limit. Order will be shipped when a payment is received.</t>
  </si>
  <si>
    <t>2004-11-24</t>
  </si>
  <si>
    <t>2004-11-26</t>
  </si>
  <si>
    <t>2004-11-27</t>
  </si>
  <si>
    <t>2004-11-30</t>
  </si>
  <si>
    <t>2004-11-25</t>
  </si>
  <si>
    <t>2004-11-29</t>
  </si>
  <si>
    <t>2004-11-05</t>
  </si>
  <si>
    <t>2004-12-03</t>
  </si>
  <si>
    <t>2004-12-05</t>
  </si>
  <si>
    <t>2004-12-07</t>
  </si>
  <si>
    <t>2004-12-09</t>
  </si>
  <si>
    <t>2004-12-13</t>
  </si>
  <si>
    <t>2004-12-12</t>
  </si>
  <si>
    <t>2004-12-14</t>
  </si>
  <si>
    <t>2004-12-16</t>
  </si>
  <si>
    <t>2004-12-18</t>
  </si>
  <si>
    <t>2004-12-20</t>
  </si>
  <si>
    <t>2005-01-10</t>
  </si>
  <si>
    <t>2005-01-09</t>
  </si>
  <si>
    <t>2005-01-11</t>
  </si>
  <si>
    <t>2005-01-12</t>
  </si>
  <si>
    <t>2005-01-16</t>
  </si>
  <si>
    <t>This order was disputed and resolved on 2/1/2005. Customer claimed that container with shipment was damaged. FedEx's investigation proved this wrong.</t>
  </si>
  <si>
    <t>2005-01-24</t>
  </si>
  <si>
    <t>2005-01-25</t>
  </si>
  <si>
    <t>2005-01-28</t>
  </si>
  <si>
    <t>2005-02-06</t>
  </si>
  <si>
    <t>2005-02-03</t>
  </si>
  <si>
    <t>2005-02-13</t>
  </si>
  <si>
    <t>2005-02-12</t>
  </si>
  <si>
    <t>2005-02-11</t>
  </si>
  <si>
    <t>2005-02-18</t>
  </si>
  <si>
    <t>2005-02-25</t>
  </si>
  <si>
    <t>2005-02-27</t>
  </si>
  <si>
    <t>2005-03-01</t>
  </si>
  <si>
    <t>2005-03-06</t>
  </si>
  <si>
    <t>Disputed then Resolved on 3/15/2005. Customer doesn't like the craftsmaship of the models.</t>
  </si>
  <si>
    <t>2005-03-09</t>
  </si>
  <si>
    <t>2005-03-08</t>
  </si>
  <si>
    <t>2005-03-07</t>
  </si>
  <si>
    <t>2005-03-15</t>
  </si>
  <si>
    <t>2005-03-12</t>
  </si>
  <si>
    <t>2005-03-14</t>
  </si>
  <si>
    <t>2005-03-19</t>
  </si>
  <si>
    <t>2005-03-23</t>
  </si>
  <si>
    <t>2005-03-28</t>
  </si>
  <si>
    <t>2005-04-01</t>
  </si>
  <si>
    <t>2005-03-31</t>
  </si>
  <si>
    <t>2005-04-03</t>
  </si>
  <si>
    <t>2005-04-04</t>
  </si>
  <si>
    <t>Customer credit limit exceeded. Will ship when a payment is received.</t>
  </si>
  <si>
    <t>2005-04-12</t>
  </si>
  <si>
    <t>2005-04-11</t>
  </si>
  <si>
    <t>2005-04-20</t>
  </si>
  <si>
    <t>2005-04-21</t>
  </si>
  <si>
    <t>Disputed</t>
  </si>
  <si>
    <t>Customer claims container with shipment was damaged during shipping and some items were missing. I am talking to FedEx about this.</t>
  </si>
  <si>
    <t>2005-04-27</t>
  </si>
  <si>
    <t>2005-04-24</t>
  </si>
  <si>
    <t>2005-04-30</t>
  </si>
  <si>
    <t>2005-05-06</t>
  </si>
  <si>
    <t>2005-05-05</t>
  </si>
  <si>
    <t>2005-05-09</t>
  </si>
  <si>
    <t>2005-05-12</t>
  </si>
  <si>
    <t>Customer claims the scales of the models don't match what was discussed. I keep all the paperwork though to prove otherwise</t>
  </si>
  <si>
    <t>2005-05-14</t>
  </si>
  <si>
    <t>2005-05-19</t>
  </si>
  <si>
    <t>Customer doesn't like the colors and precision of the models.</t>
  </si>
  <si>
    <t>2005-05-20</t>
  </si>
  <si>
    <t>In Process</t>
  </si>
  <si>
    <t>Custom shipping instructions were sent to warehouse</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</si>
  <si>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</si>
  <si>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</si>
  <si>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</si>
  <si>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</si>
  <si>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</si>
  <si>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</si>
  <si>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</si>
  <si>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</si>
  <si>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</si>
  <si>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</si>
  <si>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</si>
  <si>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</si>
  <si>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</si>
  <si>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</si>
  <si>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</si>
  <si>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</si>
  <si>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</si>
  <si>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</si>
  <si>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</si>
  <si>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</si>
  <si>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</si>
  <si>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</si>
  <si>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</si>
  <si>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</si>
  <si>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</si>
  <si>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</si>
  <si>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</si>
  <si>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</si>
  <si>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</si>
  <si>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</si>
  <si>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</si>
  <si>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</si>
  <si>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</si>
  <si>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</si>
  <si>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</si>
  <si>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</si>
  <si>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</si>
  <si>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</si>
  <si>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</si>
  <si>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</si>
  <si>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</si>
  <si>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</si>
  <si>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</si>
  <si>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</si>
  <si>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</si>
  <si>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</si>
  <si>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</si>
  <si>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</si>
  <si>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</si>
  <si>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</si>
  <si>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</si>
  <si>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</si>
  <si>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</si>
  <si>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</si>
  <si>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</si>
  <si>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</si>
  <si>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</si>
  <si>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</si>
  <si>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</si>
  <si>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</si>
  <si>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</si>
  <si>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</si>
  <si>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</si>
  <si>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</si>
  <si>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</si>
  <si>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</si>
  <si>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</si>
  <si>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</si>
  <si>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</si>
  <si>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</si>
  <si>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</si>
  <si>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</si>
  <si>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</si>
  <si>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</si>
  <si>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</si>
  <si>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</si>
  <si>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</si>
  <si>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</si>
  <si>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</si>
  <si>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</si>
  <si>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</si>
  <si>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</si>
  <si>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</si>
  <si>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</si>
  <si>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</si>
  <si>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</si>
  <si>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</si>
  <si>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</si>
  <si>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</si>
  <si>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</si>
  <si>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</si>
  <si>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</si>
  <si>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</si>
  <si>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</si>
  <si>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</si>
  <si>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</si>
  <si>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</si>
  <si>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</si>
  <si>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</si>
  <si>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</si>
  <si>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</si>
  <si>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</si>
  <si>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</si>
  <si>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</si>
  <si>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</si>
  <si>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</si>
  <si>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</si>
  <si>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</si>
  <si>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</si>
  <si>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</si>
  <si>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</si>
  <si>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</si>
  <si>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</si>
  <si>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productName</t>
  </si>
  <si>
    <t>productLine</t>
  </si>
  <si>
    <t>productScale</t>
  </si>
  <si>
    <t>productVendor</t>
  </si>
  <si>
    <t>productDescription</t>
  </si>
  <si>
    <t>quantityInStock</t>
  </si>
  <si>
    <t>buyPrice</t>
  </si>
  <si>
    <t>MSRP</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</si>
  <si>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</si>
  <si>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</si>
  <si>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</si>
  <si>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</si>
  <si>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</si>
  <si>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Cars</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</si>
  <si>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</si>
  <si>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</si>
  <si>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</si>
  <si>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</si>
  <si>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</si>
  <si>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</si>
  <si>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</si>
  <si>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</si>
  <si>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</si>
  <si>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</si>
  <si>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</si>
  <si>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</si>
  <si>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</si>
  <si>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</si>
  <si>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</si>
  <si>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</si>
  <si>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</si>
  <si>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</si>
  <si>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Trucks and Buses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</si>
  <si>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</si>
  <si>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</si>
  <si>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</si>
  <si>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</si>
  <si>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</si>
  <si>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</si>
  <si>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</si>
  <si>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</si>
  <si>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</si>
  <si>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</si>
  <si>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</si>
  <si>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</si>
  <si>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</si>
  <si>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</si>
  <si>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</si>
  <si>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</si>
  <si>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</si>
  <si>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</si>
  <si>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</si>
  <si>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</si>
  <si>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</si>
  <si>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Vintage Cars</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</si>
  <si>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</si>
  <si>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</si>
  <si>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</si>
  <si>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</si>
  <si>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</si>
  <si>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</si>
  <si>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Planes</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</si>
  <si>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</si>
  <si>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</si>
  <si>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</si>
  <si>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</si>
  <si>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</si>
  <si>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</si>
  <si>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</si>
  <si>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</si>
  <si>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</si>
  <si>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</si>
  <si>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</si>
  <si>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</si>
  <si>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</si>
  <si>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</si>
  <si>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</si>
  <si>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</si>
  <si>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</si>
  <si>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</si>
  <si>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</si>
  <si>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</si>
  <si>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</si>
  <si>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</si>
  <si>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</si>
  <si>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</si>
  <si>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</si>
  <si>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</si>
  <si>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</si>
  <si>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</si>
  <si>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</si>
  <si>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</si>
  <si>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</si>
  <si>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Ships</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</si>
  <si>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</si>
  <si>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</si>
  <si>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</si>
  <si>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</si>
  <si>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</si>
  <si>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</si>
  <si>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</si>
  <si>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</si>
  <si>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</si>
  <si>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</si>
  <si>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</si>
  <si>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</si>
  <si>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</si>
  <si>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</si>
  <si>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</si>
  <si>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</si>
  <si>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</si>
  <si>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</si>
  <si>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</si>
  <si>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</si>
  <si>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</si>
  <si>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</si>
  <si>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</si>
  <si>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</si>
  <si>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</si>
  <si>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</si>
  <si>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</si>
  <si>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</si>
  <si>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</si>
  <si>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</si>
  <si>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</si>
  <si>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</si>
  <si>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</si>
  <si>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</si>
  <si>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</si>
  <si>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</si>
  <si>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</si>
  <si>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</si>
  <si>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</si>
  <si>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</si>
  <si>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</si>
  <si>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</si>
  <si>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</si>
  <si>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</si>
  <si>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</si>
  <si>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</si>
  <si>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</si>
  <si>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</si>
  <si>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</si>
  <si>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</si>
  <si>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</si>
  <si>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</si>
  <si>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</si>
  <si>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</si>
  <si>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</si>
  <si>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</si>
  <si>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</si>
  <si>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</si>
  <si>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</si>
  <si>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</si>
  <si>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</si>
  <si>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</si>
  <si>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</si>
  <si>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</si>
  <si>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</si>
  <si>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</si>
  <si>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</si>
  <si>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</si>
  <si>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</si>
  <si>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</si>
  <si>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</si>
  <si>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</si>
  <si>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</si>
  <si>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</si>
  <si>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</si>
  <si>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</si>
  <si>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</si>
  <si>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</si>
  <si>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</si>
  <si>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</si>
  <si>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</si>
  <si>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</si>
  <si>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</si>
  <si>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</si>
  <si>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</si>
  <si>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</si>
  <si>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</si>
  <si>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</si>
  <si>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</si>
  <si>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</si>
  <si>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</si>
  <si>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</si>
  <si>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</si>
  <si>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</si>
  <si>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</si>
  <si>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</si>
  <si>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</si>
  <si>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</si>
  <si>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</si>
  <si>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</si>
  <si>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</si>
  <si>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</si>
  <si>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</si>
  <si>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</si>
  <si>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</si>
  <si>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</si>
  <si>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</si>
  <si>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</si>
  <si>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</si>
  <si>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</si>
  <si>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</si>
  <si>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</si>
  <si>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</si>
  <si>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</si>
  <si>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</si>
  <si>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</si>
  <si>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</si>
  <si>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
All wood with canvas sail. Extras include long boats, rigging, ladders, railing, anchors, side cannons, hand painted, etc.</t>
  </si>
  <si>
    <t>HMS Bounty</t>
  </si>
  <si>
    <t>Measures 30 inches Long x 27 1/2 inches High x 4 3/4 inches Wide. 
Many extras including rigging, long boats, pilot house, anchors, etc. Comes with three masts, all square-rigged.</t>
  </si>
  <si>
    <t>America West Airlines B757-200</t>
  </si>
  <si>
    <t>Official logos and insignias. Working steering system. Rotating jet engines</t>
  </si>
  <si>
    <t>The USS Constitution Ship</t>
  </si>
  <si>
    <t>1982 Camaro Z28</t>
  </si>
  <si>
    <t>Features include opening and closing doors. Color: White.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</si>
  <si>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</si>
  <si>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</si>
  <si>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</si>
  <si>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</si>
  <si>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</si>
  <si>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</si>
  <si>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</si>
  <si>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</si>
  <si>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</si>
  <si>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</si>
  <si>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
Many extras including rigging, long boats, pilot house, anchors, etc. Comes with 2 masts, all square-rigged</t>
  </si>
  <si>
    <t>1:18 scale die-cast about 10 long doors open hood opens  trunk opens and wheels roll"</t>
  </si>
  <si>
    <t>1:12 scale die-cast about 20 long Hood opens  Rubber wheels"</t>
  </si>
  <si>
    <t>1:24 scale die-cast about 18 long doors open  hood opens and rubber wheels"</t>
  </si>
  <si>
    <t>All wood with canvas sails. Measures 31 1/2 Length x 22 3/8" High x 8 1/4" Width. Extras include 4 boats on deck  sea sprite on bow  anchors  copper railing  pilot houses  etc."</t>
  </si>
  <si>
    <t>Ordered_Revenue</t>
  </si>
  <si>
    <t>Year_QTR</t>
  </si>
  <si>
    <t>Row Labels</t>
  </si>
  <si>
    <t>2003-Q1</t>
  </si>
  <si>
    <t>2003-Q2</t>
  </si>
  <si>
    <t>2003-Q3</t>
  </si>
  <si>
    <t>2003-Q4</t>
  </si>
  <si>
    <t>Grand Total</t>
  </si>
  <si>
    <t>Sum of Ordered_Revenue</t>
  </si>
  <si>
    <t>ProductLine</t>
  </si>
  <si>
    <t>Column Labels</t>
  </si>
  <si>
    <t>Month</t>
  </si>
  <si>
    <t>Order_QTR_MONTH</t>
  </si>
  <si>
    <t>Order_Month_Year</t>
  </si>
  <si>
    <t>Year_Month</t>
  </si>
  <si>
    <t>2003-10</t>
  </si>
  <si>
    <t>2003-11</t>
  </si>
  <si>
    <t>2003-12</t>
  </si>
  <si>
    <t>2003-01</t>
  </si>
  <si>
    <t>2003-02</t>
  </si>
  <si>
    <t>2003-03</t>
  </si>
  <si>
    <t>2003-04</t>
  </si>
  <si>
    <t>2003-05</t>
  </si>
  <si>
    <t>2003-06</t>
  </si>
  <si>
    <t>2003-07</t>
  </si>
  <si>
    <t>2003-08</t>
  </si>
  <si>
    <t>2003-09</t>
  </si>
  <si>
    <t>Revenue</t>
  </si>
  <si>
    <t>2004-01</t>
  </si>
  <si>
    <t>2004-02</t>
  </si>
  <si>
    <t>2004-03</t>
  </si>
  <si>
    <t>MonthSeq</t>
  </si>
  <si>
    <t>ProductName</t>
  </si>
  <si>
    <t>Employee_ID</t>
  </si>
  <si>
    <t>Employee_Experience</t>
  </si>
  <si>
    <t>Employee_Salary</t>
  </si>
  <si>
    <t>New Employee</t>
  </si>
  <si>
    <t>Ankit</t>
  </si>
  <si>
    <t>Budget</t>
  </si>
  <si>
    <t>Input - Years exp</t>
  </si>
  <si>
    <t>Expexted Salary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</si>
  <si>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</si>
  <si>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</si>
  <si>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</si>
  <si>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</si>
  <si>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</si>
  <si>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</si>
  <si>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</si>
  <si>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</si>
  <si>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</si>
  <si>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</si>
  <si>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</si>
  <si>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</si>
  <si>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</si>
  <si>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</si>
  <si>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</si>
  <si>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</si>
  <si>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</si>
  <si>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</si>
  <si>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</si>
  <si>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</si>
  <si>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</si>
  <si>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</si>
  <si>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</si>
  <si>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</si>
  <si>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Predicted_Salary</t>
  </si>
  <si>
    <t>2004-Q1</t>
  </si>
  <si>
    <t>Historical</t>
  </si>
  <si>
    <t>Y_Pred</t>
  </si>
  <si>
    <t>Y_train</t>
  </si>
  <si>
    <t>y_train_pred</t>
  </si>
  <si>
    <t>Err_Sq</t>
  </si>
  <si>
    <t>Demand Planning</t>
  </si>
  <si>
    <t>https://www.youtube.com/@statquest/</t>
  </si>
  <si>
    <t>https://www.youtube.com/@3blue1brown</t>
  </si>
  <si>
    <t>https://www.youtube.com/watch?v=voUKNM_y8_8&amp;list=PLN-u2zr6UoV_80A3PA9PdpKCIsyxBuII2</t>
  </si>
  <si>
    <t>VLOOKUP</t>
  </si>
  <si>
    <t>https://www.youtube.com/watch?v=g2q4wYxfnh8&amp;list=PLN-u2zr6UoV_LTCvoIDg4dG9rGWVpNDGy</t>
  </si>
  <si>
    <t>Pivot Tables</t>
  </si>
  <si>
    <t>https://www.youtube.com/watch?v=Hfg5xgHvIx8&amp;list=PLN-u2zr6UoV9U_R2Eq9eQ1Nng9uQ_N9Zt</t>
  </si>
  <si>
    <t>Remove Duplicates</t>
  </si>
  <si>
    <t>https://www.youtube.com/watch?v=PWM5rn3WcLo&amp;list=PLN-u2zr6UoV9WxPDDdUytifSFJBbcrEcq</t>
  </si>
  <si>
    <t>Date Functions</t>
  </si>
  <si>
    <t>https://www.youtube.com/watch?v=BSuMft5B-To&amp;list=PLN-u2zr6UoV8jDiIF67pnD2RZ8CuxSWYP</t>
  </si>
  <si>
    <t>Feature Engineering</t>
  </si>
  <si>
    <t>https://www.youtube.com/watch?v=8eYDHe_ayVk&amp;list=PLN-u2zr6UoV8aBgjh2Q8Do-45yTgn1-3z</t>
  </si>
  <si>
    <t>SQL/Excel/Python</t>
  </si>
  <si>
    <t>https://www.youtube.com/watch?v=CCCjYVJuwU4&amp;list=PLN-u2zr6UoV8z7hbZb2WGNA1di6VdnUGU</t>
  </si>
  <si>
    <t>Titanic - Excel Data Manip</t>
  </si>
  <si>
    <t>https://www.youtube.com/watch?v=QXeEoD0pB3E&amp;list=PLsyeobzWxl7poL9JTVyndKe62ieoN-MZ3&amp;pp=iAQB</t>
  </si>
  <si>
    <t>Telusko - Python</t>
  </si>
  <si>
    <t>https://www.youtube.com/watch?v=HXV3zeQKqGY&amp;t=4s</t>
  </si>
  <si>
    <t>SQL</t>
  </si>
  <si>
    <t>https://www.youtube.com/watch?v=H6OTMoXjNiM&amp;list=PLgR-BOYibnN0QqIPFbMlS01bw8x9g07Ll</t>
  </si>
  <si>
    <t>SQL Window</t>
  </si>
  <si>
    <t>Stats Basics</t>
  </si>
  <si>
    <t>Interesting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</si>
</sst>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_ * #,##0_ ;_ * \-#,##0_ ;_ * &quot;-&quot;??_ ;_ @_ "/>
  </numFmts>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3">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0" fillId="0" borderId="1" xfId="0" applyBorder="1"/>
    <xf numFmtId="0" fontId="1" fillId="0" borderId="2" xfId="0" applyFont="1" applyBorder="1" applyAlignment="1">
      <alignment horizontal="center"/>
    </xf>
    <xf numFmtId="0" fontId="1" fillId="0" borderId="2" xfId="0" applyFont="1" applyBorder="1" applyAlignment="1">
      <alignment horizontal="centerContinuous"/>
    </xf>
    <xf numFmtId="0" fontId="0" fillId="0" borderId="0" xfId="0" applyAlignment="1">
      <alignment horizontal="center"/>
    </xf>
    <xf numFmtId="0" fontId="0" fillId="0" borderId="0" xfId="0" applyAlignment="1">
      <alignment horizontal="center"/>
    </xf>
    <xf numFmtId="0" fontId="0" fillId="0" borderId="0" xfId="0" applyAlignment="1">
      <alignment horizontal="left" indent="1"/>
    </xf>
  </cellXfs>
  <cellStyles count="1">
    <cellStyle name="Normal" xfId="0" builtinId="0"/>
  </cellStyles>
  <dxfs count="24">
    <dxf>
      <numFmt numFmtId="165" formatCode="_ * #,##0_ ;_ * \-#,##0_ ;_ * &quot;-&quot;??_ ;_ @_ "/>
    </dxf>
    <dxf>
      <numFmt numFmtId="165" formatCode="_ * #,##0_ ;_ * \-#,##0_ ;_ * &quot;-&quot;??_ ;_ @_ "/>
    </dxf>
    <dxf>
      <numFmt numFmtId="165"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1" formatCode="0"/>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TimeSeries!$E$3</c:f>
              <c:strCache>
                <c:ptCount val="1"/>
                <c:pt idx="0">
                  <c:v>MonthSeq</c:v>
                </c:pt>
              </c:strCache>
            </c:strRef>
          </c:tx>
          <c:spPr>
            <a:ln w="28575" cap="rnd">
              <a:solidFill>
                <a:schemeClr val="accent1"/>
              </a:solidFill>
              <a:round/>
            </a:ln>
            <a:effectLst/>
          </c:spPr>
          <c:marker>
            <c:symbol val="none"/>
          </c:marker>
          <c:val>
            <c:numRef>
              <c:f>TimeSeries!$E$4:$E$18</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val>
          <c:smooth val="0"/>
          <c:extLst>
            <c:ext xmlns:c16="http://schemas.microsoft.com/office/drawing/2014/chart" uri="{C3380CC4-5D6E-409C-BE32-E72D297353CC}">
              <c16:uniqueId val="{00000000-9EC2-4085-BE46-ED43078E36EA}"/>
            </c:ext>
          </c:extLst>
        </c:ser>
        <c:ser>
          <c:idx val="1"/>
          <c:order val="1"/>
          <c:tx>
            <c:strRef>
              <c:f>TimeSeries!$F$3</c:f>
              <c:strCache>
                <c:ptCount val="1"/>
                <c:pt idx="0">
                  <c:v>Revenue</c:v>
                </c:pt>
              </c:strCache>
            </c:strRef>
          </c:tx>
          <c:spPr>
            <a:ln w="28575" cap="rnd">
              <a:solidFill>
                <a:schemeClr val="accent2"/>
              </a:solidFill>
              <a:round/>
            </a:ln>
            <a:effectLst/>
          </c:spPr>
          <c:marker>
            <c:symbol val="none"/>
          </c:marker>
          <c:val>
            <c:numRef>
              <c:f>TimeSeries!$F$4:$F$18</c:f>
              <c:numCache>
                <c:formatCode>0</c:formatCode>
                <c:ptCount val="15"/>
                <c:pt idx="0">
                  <c:v>116692.77</c:v>
                </c:pt>
                <c:pt idx="1">
                  <c:v>128403.63999999998</c:v>
                </c:pt>
                <c:pt idx="2">
                  <c:v>160517.13999999998</c:v>
                </c:pt>
                <c:pt idx="3">
                  <c:v>185848.59</c:v>
                </c:pt>
                <c:pt idx="4">
                  <c:v>179435.55</c:v>
                </c:pt>
                <c:pt idx="5">
                  <c:v>150470.76999999993</c:v>
                </c:pt>
                <c:pt idx="6">
                  <c:v>201940.36</c:v>
                </c:pt>
                <c:pt idx="7">
                  <c:v>178257.10999999996</c:v>
                </c:pt>
                <c:pt idx="8">
                  <c:v>236697.85000000003</c:v>
                </c:pt>
                <c:pt idx="9">
                  <c:v>429527.2800000002</c:v>
                </c:pt>
                <c:pt idx="10">
                  <c:v>988025.15000000037</c:v>
                </c:pt>
                <c:pt idx="11">
                  <c:v>180930.5</c:v>
                </c:pt>
                <c:pt idx="12" formatCode="General">
                  <c:v>502951.47212121228</c:v>
                </c:pt>
                <c:pt idx="13" formatCode="General">
                  <c:v>540113.92026806553</c:v>
                </c:pt>
                <c:pt idx="14" formatCode="General">
                  <c:v>577276.36841491866</c:v>
                </c:pt>
              </c:numCache>
            </c:numRef>
          </c:val>
          <c:smooth val="0"/>
          <c:extLst>
            <c:ext xmlns:c16="http://schemas.microsoft.com/office/drawing/2014/chart" uri="{C3380CC4-5D6E-409C-BE32-E72D297353CC}">
              <c16:uniqueId val="{00000001-9EC2-4085-BE46-ED43078E36EA}"/>
            </c:ext>
          </c:extLst>
        </c:ser>
        <c:dLbls>
          <c:showLegendKey val="0"/>
          <c:showVal val="0"/>
          <c:showCatName val="0"/>
          <c:showSerName val="0"/>
          <c:showPercent val="0"/>
          <c:showBubbleSize val="0"/>
        </c:dLbls>
        <c:smooth val="0"/>
        <c:axId val="978010735"/>
        <c:axId val="978006895"/>
      </c:lineChart>
      <c:catAx>
        <c:axId val="9780107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006895"/>
        <c:crosses val="autoZero"/>
        <c:auto val="1"/>
        <c:lblAlgn val="ctr"/>
        <c:lblOffset val="100"/>
        <c:noMultiLvlLbl val="0"/>
      </c:catAx>
      <c:valAx>
        <c:axId val="97800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010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247054</xdr:colOff>
      <xdr:row>3</xdr:row>
      <xdr:rowOff>125612</xdr:rowOff>
    </xdr:from>
    <xdr:to>
      <xdr:col>13</xdr:col>
      <xdr:colOff>568522</xdr:colOff>
      <xdr:row>18</xdr:row>
      <xdr:rowOff>11312</xdr:rowOff>
    </xdr:to>
    <xdr:graphicFrame macro="">
      <xdr:nvGraphicFramePr>
        <xdr:cNvPr id="2" name="Chart 1">
          <a:extLst>
            <a:ext uri="{FF2B5EF4-FFF2-40B4-BE49-F238E27FC236}">
              <a16:creationId xmlns:a16="http://schemas.microsoft.com/office/drawing/2014/main" id="{F38BD28F-E8E8-BEB1-4EDA-D8556CEF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5396.688704282409" createdVersion="8" refreshedVersion="8" minRefreshableVersion="3" recordCount="1000" xr:uid="{F634742B-3343-446B-9590-3E01D8454796}">
  <cacheSource type="worksheet">
    <worksheetSource name="orderdetails"/>
  </cacheSource>
  <cacheFields count="10">
    <cacheField name="orderNumber" numFmtId="0">
      <sharedItems containsSemiMixedTypes="0" containsString="0" containsNumber="1" containsInteger="1" minValue="10100" maxValue="10205"/>
    </cacheField>
    <cacheField name="productCode" numFmtId="0">
      <sharedItems containsNonDate="0"/>
    </cacheField>
    <cacheField name="quantityOrdered" numFmtId="0">
      <sharedItems containsSemiMixedTypes="0" containsString="0" containsNumber="1" containsInteger="1" minValue="20" maxValue="50"/>
    </cacheField>
    <cacheField name="priceEach" numFmtId="0">
      <sharedItems containsSemiMixedTypes="0" containsString="0" containsNumber="1" minValue="27.55" maxValue="214.3"/>
    </cacheField>
    <cacheField name="orderLineNumber" numFmtId="0">
      <sharedItems containsSemiMixedTypes="0" containsString="0" containsNumber="1" containsInteger="1" minValue="1" maxValue="18"/>
    </cacheField>
    <cacheField name="Ordered_Revenue" numFmtId="0">
      <sharedItems containsSemiMixedTypes="0" containsString="0" containsNumber="1" minValue="577.6" maxValue="9571.08"/>
    </cacheField>
    <cacheField name="Year_QTR" numFmtId="0">
      <sharedItems containsNonDate="0" count="4">
        <s v="2003-Q1"/>
        <s v="2003-Q2"/>
        <s v="2003-Q3"/>
        <s v="2003-Q4"/>
      </sharedItems>
    </cacheField>
    <cacheField name="Year_Month" numFmtId="0">
      <sharedItems containsNonDate="0" count="21">
        <s v="2003-01"/>
        <s v="2003-02"/>
        <s v="2003-03"/>
        <s v="2003-04"/>
        <s v="2003-05"/>
        <s v="2003-06"/>
        <s v="2003-07"/>
        <s v="2003-08"/>
        <s v="2003-09"/>
        <s v="2003-10"/>
        <s v="2003-11"/>
        <s v="2003-12"/>
        <s v="2003-1" u="1"/>
        <s v="2003-2" u="1"/>
        <s v="2003-3" u="1"/>
        <s v="2003-4" u="1"/>
        <s v="2003-5" u="1"/>
        <s v="2003-6" u="1"/>
        <s v="2003-7" u="1"/>
        <s v="2003-8" u="1"/>
        <s v="2003-9" u="1"/>
      </sharedItems>
    </cacheField>
    <cacheField name="ProductLine" numFmtId="0">
      <sharedItems containsNonDate="0" count="7">
        <s v="Vintage Cars"/>
        <s v="Classic Cars"/>
        <s v="Trucks and Buses"/>
        <s v="Trains"/>
        <s v="Ships"/>
        <s v="Planes"/>
        <s v="Motorcycles"/>
      </sharedItems>
    </cacheField>
    <cacheField name="ProductName" numFmtId="0">
      <sharedItems containsNonDate="0" count="109">
        <s v="1917 Grand Touring Sedan"/>
        <s v="1911 Ford Town Car"/>
        <s v="1932 Alfa Romeo 8C2300 Spider Sport"/>
        <s v="1936 Mercedes Benz 500k Roadster"/>
        <s v="1932 Model A Ford J-Coupe"/>
        <s v="1928 Mercedes-Benz SSK"/>
        <s v="1939 Chevrolet Deluxe Coupe"/>
        <s v="1938 Cadillac V-16 Presidential Limousine"/>
        <s v="1937 Lincoln Berline"/>
        <s v="1936 Mercedes-Benz 500K Special Roadster"/>
        <s v="1952 Alpine Renault 1300"/>
        <s v="1962 LanciaA Delta 16V"/>
        <s v="1958 Setra Bus"/>
        <s v="1940 Ford Pickup Truck"/>
        <s v="1926 Ford Fire Engine"/>
        <s v="1913 Ford Model T Speedster"/>
        <s v="1934 Ford V8 Coupe"/>
        <s v="18th Century Vintage Horse Carriage"/>
        <s v="1917 Maxwell Touring Car"/>
        <s v="1940s Ford truck"/>
        <s v="1939 Cadillac Limousine"/>
        <s v="1962 Volkswagen Microbus"/>
        <s v="1936 Chrysler Airflow"/>
        <s v="1980’s GM Manhattan Express"/>
        <s v="1996 Peterbilt 379 Stake Bed with Outrigger"/>
        <s v="1982 Camaro Z28"/>
        <s v="1969 Corvair Monza"/>
        <s v="1957 Chevy Pickup"/>
        <s v="1998 Chrysler Plymouth Prowler"/>
        <s v="1964 Mercedes Tour Bus"/>
        <s v="1992 Ferrari 360 Spider red"/>
        <s v="1970 Triumph Spitfire"/>
        <s v="1970 Dodge Coronet"/>
        <s v="1958 Chevy Corvette Limited Edition"/>
        <s v="1992 Porsche Cayenne Turbo Silver"/>
        <s v="1954 Greyhound Scenicruiser"/>
        <s v="1950's Chicago Surface Lines Streetcar"/>
        <s v="Diamond T620 Semi-Skirted Tanker"/>
        <s v="1962 City of Detroit Streetcar"/>
        <s v="1972 Alfa Romeo GTA"/>
        <s v="2001 Ferrari Enzo"/>
        <s v="1969 Ford Falcon"/>
        <s v="1903 Ford Model A"/>
        <s v="Collectable Wooden Train"/>
        <s v="1904 Buick Runabout"/>
        <s v="18th century schooner"/>
        <s v="1912 Ford Model T Delivery Wagon"/>
        <s v="1940 Ford Delivery Sedan"/>
        <s v="The Schooner Bluenose"/>
        <s v="The Mayflower"/>
        <s v="The USS Constitution Ship"/>
        <s v="The Titanic"/>
        <s v="The Queen Mary"/>
        <s v="Pont Yacht"/>
        <s v="1980s Black Hawk Helicopter"/>
        <s v="P-51-D Mustang"/>
        <s v="1999 Yamaha Speed Boat"/>
        <s v="1941 Chevrolet Special Deluxe Cabriolet"/>
        <s v="1928 British Royal Navy Airplane"/>
        <s v="1900s Vintage Bi-Plane"/>
        <s v="1937 Horch 930V Limousine"/>
        <s v="Corsair F4U ( Bird Cage)"/>
        <s v="1900s Vintage Tri-Plane"/>
        <s v="1928 Ford Phaeton Deluxe"/>
        <s v="1930 Buick Marquette Phaeton"/>
        <s v="American Airlines: B767-300"/>
        <s v="HMS Bounty"/>
        <s v="America West Airlines B757-200"/>
        <s v="ATA: B757-300"/>
        <s v="F/A 18 Hornet 1/72"/>
        <s v="American Airlines: MD-11S"/>
        <s v="Boeing X-32A JSF"/>
        <s v="1969 Harley Davidson Ultimate Chopper"/>
        <s v="1996 Moto Guzzi 1100i"/>
        <s v="2003 Harley-Davidson Eagle Drag Bike"/>
        <s v="2002 Suzuki XREO"/>
        <s v="1936 Harley Davidson El Knucklehead"/>
        <s v="1997 BMW R 1100 S"/>
        <s v="1960 BSA Gold Star DBD34"/>
        <s v="1997 BMW F650 ST"/>
        <s v="1968 Ford Mustang"/>
        <s v="1968 Dodge Charger"/>
        <s v="1970 Plymouth Hemi Cuda"/>
        <s v="1969 Dodge Charger"/>
        <s v="1948 Porsche 356-A Roadster"/>
        <s v="1969 Dodge Super Bee"/>
        <s v="1976 Ford Gran Torino"/>
        <s v="1957 Vespa GS150"/>
        <s v="1957 Corvette Convertible"/>
        <s v="1982 Ducati 900 Monster"/>
        <s v="1971 Alpine Renault 1600s"/>
        <s v="1956 Porsche 356A Coupe"/>
        <s v="1961 Chevrolet Impala"/>
        <s v="1982 Ducati 996 R"/>
        <s v="1974 Ducati 350 Mk3 Desmo"/>
        <s v="2002 Yamaha YZR M1"/>
        <s v="1993 Mazda RX-7"/>
        <s v="1995 Honda Civic"/>
        <s v="1999 Indy 500 Monte Carlo SS"/>
        <s v="1948 Porsche Type 356 Roadster"/>
        <s v="1982 Lamborghini Diablo"/>
        <s v="1965 Aston Martin DB5"/>
        <s v="1957 Ford Thunderbird"/>
        <s v="1970 Chevy Chevelle SS 454"/>
        <s v="1966 Shelby Cobra 427 S/C"/>
        <s v="1949 Jaguar XK 120"/>
        <s v="1952 Citroen-15CV"/>
        <s v="1969 Chevrolet Camaro Z28"/>
        <s v="2002 Chevy Corvett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100"/>
    <s v="S18_1749"/>
    <n v="30"/>
    <n v="136"/>
    <n v="3"/>
    <n v="4080"/>
    <x v="0"/>
    <x v="0"/>
    <x v="0"/>
    <x v="0"/>
  </r>
  <r>
    <n v="10100"/>
    <s v="S18_2248"/>
    <n v="50"/>
    <n v="55.09"/>
    <n v="2"/>
    <n v="2754.5"/>
    <x v="0"/>
    <x v="0"/>
    <x v="0"/>
    <x v="1"/>
  </r>
  <r>
    <n v="10100"/>
    <s v="S18_4409"/>
    <n v="22"/>
    <n v="75.459999999999994"/>
    <n v="4"/>
    <n v="1660.12"/>
    <x v="0"/>
    <x v="0"/>
    <x v="0"/>
    <x v="2"/>
  </r>
  <r>
    <n v="10100"/>
    <s v="S24_3969"/>
    <n v="49"/>
    <n v="35.29"/>
    <n v="1"/>
    <n v="1729.21"/>
    <x v="0"/>
    <x v="0"/>
    <x v="0"/>
    <x v="3"/>
  </r>
  <r>
    <n v="10101"/>
    <s v="S18_2325"/>
    <n v="25"/>
    <n v="108.06"/>
    <n v="4"/>
    <n v="2701.5"/>
    <x v="0"/>
    <x v="0"/>
    <x v="0"/>
    <x v="4"/>
  </r>
  <r>
    <n v="10101"/>
    <s v="S18_2795"/>
    <n v="26"/>
    <n v="167.06"/>
    <n v="1"/>
    <n v="4343.5600000000004"/>
    <x v="0"/>
    <x v="0"/>
    <x v="0"/>
    <x v="5"/>
  </r>
  <r>
    <n v="10101"/>
    <s v="S24_1937"/>
    <n v="45"/>
    <n v="32.53"/>
    <n v="3"/>
    <n v="1463.8500000000001"/>
    <x v="0"/>
    <x v="0"/>
    <x v="0"/>
    <x v="6"/>
  </r>
  <r>
    <n v="10101"/>
    <s v="S24_2022"/>
    <n v="46"/>
    <n v="44.35"/>
    <n v="2"/>
    <n v="2040.1000000000001"/>
    <x v="0"/>
    <x v="0"/>
    <x v="0"/>
    <x v="7"/>
  </r>
  <r>
    <n v="10102"/>
    <s v="S18_1342"/>
    <n v="39"/>
    <n v="95.55"/>
    <n v="2"/>
    <n v="3726.45"/>
    <x v="0"/>
    <x v="0"/>
    <x v="0"/>
    <x v="8"/>
  </r>
  <r>
    <n v="10102"/>
    <s v="S18_1367"/>
    <n v="41"/>
    <n v="43.13"/>
    <n v="1"/>
    <n v="1768.3300000000002"/>
    <x v="0"/>
    <x v="0"/>
    <x v="0"/>
    <x v="9"/>
  </r>
  <r>
    <n v="10103"/>
    <s v="S10_1949"/>
    <n v="26"/>
    <n v="214.3"/>
    <n v="11"/>
    <n v="5571.8"/>
    <x v="0"/>
    <x v="0"/>
    <x v="1"/>
    <x v="10"/>
  </r>
  <r>
    <n v="10103"/>
    <s v="S10_4962"/>
    <n v="42"/>
    <n v="119.67"/>
    <n v="4"/>
    <n v="5026.1400000000003"/>
    <x v="0"/>
    <x v="0"/>
    <x v="1"/>
    <x v="11"/>
  </r>
  <r>
    <n v="10103"/>
    <s v="S12_1666"/>
    <n v="27"/>
    <n v="121.64"/>
    <n v="8"/>
    <n v="3284.28"/>
    <x v="0"/>
    <x v="0"/>
    <x v="2"/>
    <x v="12"/>
  </r>
  <r>
    <n v="10103"/>
    <s v="S18_1097"/>
    <n v="35"/>
    <n v="94.5"/>
    <n v="10"/>
    <n v="3307.5"/>
    <x v="0"/>
    <x v="0"/>
    <x v="2"/>
    <x v="13"/>
  </r>
  <r>
    <n v="10103"/>
    <s v="S18_2432"/>
    <n v="22"/>
    <n v="58.34"/>
    <n v="2"/>
    <n v="1283.48"/>
    <x v="0"/>
    <x v="0"/>
    <x v="2"/>
    <x v="14"/>
  </r>
  <r>
    <n v="10103"/>
    <s v="S18_2949"/>
    <n v="27"/>
    <n v="92.19"/>
    <n v="12"/>
    <n v="2489.13"/>
    <x v="0"/>
    <x v="0"/>
    <x v="0"/>
    <x v="15"/>
  </r>
  <r>
    <n v="10103"/>
    <s v="S18_2957"/>
    <n v="35"/>
    <n v="61.84"/>
    <n v="14"/>
    <n v="2164.4"/>
    <x v="0"/>
    <x v="0"/>
    <x v="0"/>
    <x v="16"/>
  </r>
  <r>
    <n v="10103"/>
    <s v="S18_3136"/>
    <n v="25"/>
    <n v="86.92"/>
    <n v="13"/>
    <n v="2173"/>
    <x v="0"/>
    <x v="0"/>
    <x v="0"/>
    <x v="17"/>
  </r>
  <r>
    <n v="10103"/>
    <s v="S18_3320"/>
    <n v="46"/>
    <n v="86.31"/>
    <n v="16"/>
    <n v="3970.26"/>
    <x v="0"/>
    <x v="0"/>
    <x v="0"/>
    <x v="18"/>
  </r>
  <r>
    <n v="10103"/>
    <s v="S18_4600"/>
    <n v="36"/>
    <n v="98.07"/>
    <n v="5"/>
    <n v="3530.5199999999995"/>
    <x v="0"/>
    <x v="0"/>
    <x v="2"/>
    <x v="19"/>
  </r>
  <r>
    <n v="10103"/>
    <s v="S18_4668"/>
    <n v="41"/>
    <n v="40.75"/>
    <n v="9"/>
    <n v="1670.75"/>
    <x v="0"/>
    <x v="0"/>
    <x v="0"/>
    <x v="20"/>
  </r>
  <r>
    <n v="10103"/>
    <s v="S24_2300"/>
    <n v="36"/>
    <n v="107.34"/>
    <n v="1"/>
    <n v="3864.2400000000002"/>
    <x v="0"/>
    <x v="0"/>
    <x v="2"/>
    <x v="21"/>
  </r>
  <r>
    <n v="10103"/>
    <s v="S24_4258"/>
    <n v="25"/>
    <n v="88.62"/>
    <n v="15"/>
    <n v="2215.5"/>
    <x v="0"/>
    <x v="0"/>
    <x v="0"/>
    <x v="22"/>
  </r>
  <r>
    <n v="10103"/>
    <s v="S32_1268"/>
    <n v="31"/>
    <n v="92.46"/>
    <n v="3"/>
    <n v="2866.2599999999998"/>
    <x v="0"/>
    <x v="0"/>
    <x v="2"/>
    <x v="23"/>
  </r>
  <r>
    <n v="10103"/>
    <s v="S32_3522"/>
    <n v="45"/>
    <n v="63.35"/>
    <n v="7"/>
    <n v="2850.75"/>
    <x v="0"/>
    <x v="0"/>
    <x v="2"/>
    <x v="24"/>
  </r>
  <r>
    <n v="10103"/>
    <s v="S700_2824"/>
    <n v="42"/>
    <n v="94.07"/>
    <n v="6"/>
    <n v="3950.9399999999996"/>
    <x v="0"/>
    <x v="0"/>
    <x v="1"/>
    <x v="25"/>
  </r>
  <r>
    <n v="10104"/>
    <s v="S12_3148"/>
    <n v="34"/>
    <n v="131.44"/>
    <n v="1"/>
    <n v="4468.96"/>
    <x v="0"/>
    <x v="0"/>
    <x v="1"/>
    <x v="26"/>
  </r>
  <r>
    <n v="10104"/>
    <s v="S12_4473"/>
    <n v="41"/>
    <n v="111.39"/>
    <n v="9"/>
    <n v="4566.99"/>
    <x v="0"/>
    <x v="0"/>
    <x v="2"/>
    <x v="27"/>
  </r>
  <r>
    <n v="10104"/>
    <s v="S18_2238"/>
    <n v="24"/>
    <n v="135.9"/>
    <n v="8"/>
    <n v="3261.6000000000004"/>
    <x v="0"/>
    <x v="0"/>
    <x v="1"/>
    <x v="28"/>
  </r>
  <r>
    <n v="10104"/>
    <s v="S18_2319"/>
    <n v="29"/>
    <n v="122.73"/>
    <n v="12"/>
    <n v="3559.17"/>
    <x v="0"/>
    <x v="0"/>
    <x v="2"/>
    <x v="29"/>
  </r>
  <r>
    <n v="10104"/>
    <s v="S18_3232"/>
    <n v="23"/>
    <n v="165.95"/>
    <n v="13"/>
    <n v="3816.85"/>
    <x v="0"/>
    <x v="0"/>
    <x v="1"/>
    <x v="30"/>
  </r>
  <r>
    <n v="10104"/>
    <s v="S18_4027"/>
    <n v="38"/>
    <n v="119.2"/>
    <n v="3"/>
    <n v="4529.6000000000004"/>
    <x v="0"/>
    <x v="0"/>
    <x v="1"/>
    <x v="31"/>
  </r>
  <r>
    <n v="10104"/>
    <s v="S24_1444"/>
    <n v="35"/>
    <n v="52.02"/>
    <n v="6"/>
    <n v="1820.7"/>
    <x v="0"/>
    <x v="0"/>
    <x v="1"/>
    <x v="32"/>
  </r>
  <r>
    <n v="10104"/>
    <s v="S24_2840"/>
    <n v="44"/>
    <n v="30.41"/>
    <n v="10"/>
    <n v="1338.04"/>
    <x v="0"/>
    <x v="0"/>
    <x v="1"/>
    <x v="33"/>
  </r>
  <r>
    <n v="10104"/>
    <s v="S24_4048"/>
    <n v="26"/>
    <n v="106.45"/>
    <n v="5"/>
    <n v="2767.7000000000003"/>
    <x v="0"/>
    <x v="0"/>
    <x v="1"/>
    <x v="34"/>
  </r>
  <r>
    <n v="10104"/>
    <s v="S32_2509"/>
    <n v="35"/>
    <n v="51.95"/>
    <n v="11"/>
    <n v="1818.25"/>
    <x v="0"/>
    <x v="0"/>
    <x v="2"/>
    <x v="35"/>
  </r>
  <r>
    <n v="10104"/>
    <s v="S32_3207"/>
    <n v="49"/>
    <n v="56.55"/>
    <n v="4"/>
    <n v="2770.95"/>
    <x v="0"/>
    <x v="0"/>
    <x v="3"/>
    <x v="36"/>
  </r>
  <r>
    <n v="10104"/>
    <s v="S50_1392"/>
    <n v="33"/>
    <n v="114.59"/>
    <n v="7"/>
    <n v="3781.4700000000003"/>
    <x v="0"/>
    <x v="0"/>
    <x v="2"/>
    <x v="37"/>
  </r>
  <r>
    <n v="10104"/>
    <s v="S50_1514"/>
    <n v="32"/>
    <n v="53.31"/>
    <n v="2"/>
    <n v="1705.92"/>
    <x v="0"/>
    <x v="0"/>
    <x v="3"/>
    <x v="38"/>
  </r>
  <r>
    <n v="10105"/>
    <s v="S10_4757"/>
    <n v="50"/>
    <n v="127.84"/>
    <n v="2"/>
    <n v="6392"/>
    <x v="0"/>
    <x v="1"/>
    <x v="1"/>
    <x v="39"/>
  </r>
  <r>
    <n v="10105"/>
    <s v="S12_1108"/>
    <n v="41"/>
    <n v="205.72"/>
    <n v="15"/>
    <n v="8434.52"/>
    <x v="0"/>
    <x v="1"/>
    <x v="1"/>
    <x v="40"/>
  </r>
  <r>
    <n v="10105"/>
    <s v="S12_3891"/>
    <n v="29"/>
    <n v="141.88"/>
    <n v="14"/>
    <n v="4114.5199999999995"/>
    <x v="0"/>
    <x v="1"/>
    <x v="1"/>
    <x v="41"/>
  </r>
  <r>
    <n v="10105"/>
    <s v="S18_3140"/>
    <n v="22"/>
    <n v="136.59"/>
    <n v="11"/>
    <n v="3004.98"/>
    <x v="0"/>
    <x v="1"/>
    <x v="0"/>
    <x v="42"/>
  </r>
  <r>
    <n v="10105"/>
    <s v="S18_3259"/>
    <n v="38"/>
    <n v="87.73"/>
    <n v="13"/>
    <n v="3333.7400000000002"/>
    <x v="0"/>
    <x v="1"/>
    <x v="3"/>
    <x v="43"/>
  </r>
  <r>
    <n v="10105"/>
    <s v="S18_4522"/>
    <n v="41"/>
    <n v="75.48"/>
    <n v="10"/>
    <n v="3094.6800000000003"/>
    <x v="0"/>
    <x v="1"/>
    <x v="0"/>
    <x v="44"/>
  </r>
  <r>
    <n v="10105"/>
    <s v="S24_2011"/>
    <n v="43"/>
    <n v="117.97"/>
    <n v="9"/>
    <n v="5072.71"/>
    <x v="0"/>
    <x v="1"/>
    <x v="4"/>
    <x v="45"/>
  </r>
  <r>
    <n v="10105"/>
    <s v="S24_3151"/>
    <n v="44"/>
    <n v="73.459999999999994"/>
    <n v="4"/>
    <n v="3232.24"/>
    <x v="0"/>
    <x v="1"/>
    <x v="0"/>
    <x v="46"/>
  </r>
  <r>
    <n v="10105"/>
    <s v="S24_3816"/>
    <n v="50"/>
    <n v="75.47"/>
    <n v="1"/>
    <n v="3773.5"/>
    <x v="0"/>
    <x v="1"/>
    <x v="0"/>
    <x v="47"/>
  </r>
  <r>
    <n v="10105"/>
    <s v="S700_1138"/>
    <n v="41"/>
    <n v="54"/>
    <n v="5"/>
    <n v="2214"/>
    <x v="0"/>
    <x v="1"/>
    <x v="4"/>
    <x v="48"/>
  </r>
  <r>
    <n v="10105"/>
    <s v="S700_1938"/>
    <n v="29"/>
    <n v="86.61"/>
    <n v="12"/>
    <n v="2511.69"/>
    <x v="0"/>
    <x v="1"/>
    <x v="4"/>
    <x v="49"/>
  </r>
  <r>
    <n v="10105"/>
    <s v="S700_2610"/>
    <n v="31"/>
    <n v="60.72"/>
    <n v="3"/>
    <n v="1882.32"/>
    <x v="0"/>
    <x v="1"/>
    <x v="4"/>
    <x v="50"/>
  </r>
  <r>
    <n v="10105"/>
    <s v="S700_3505"/>
    <n v="39"/>
    <n v="92.16"/>
    <n v="6"/>
    <n v="3594.24"/>
    <x v="0"/>
    <x v="1"/>
    <x v="4"/>
    <x v="51"/>
  </r>
  <r>
    <n v="10105"/>
    <s v="S700_3962"/>
    <n v="22"/>
    <n v="99.31"/>
    <n v="7"/>
    <n v="2184.8200000000002"/>
    <x v="0"/>
    <x v="1"/>
    <x v="4"/>
    <x v="52"/>
  </r>
  <r>
    <n v="10105"/>
    <s v="S72_3212"/>
    <n v="25"/>
    <n v="44.77"/>
    <n v="8"/>
    <n v="1119.25"/>
    <x v="0"/>
    <x v="1"/>
    <x v="4"/>
    <x v="53"/>
  </r>
  <r>
    <n v="10106"/>
    <s v="S18_1662"/>
    <n v="36"/>
    <n v="134.04"/>
    <n v="12"/>
    <n v="4825.4399999999996"/>
    <x v="0"/>
    <x v="1"/>
    <x v="5"/>
    <x v="54"/>
  </r>
  <r>
    <n v="10106"/>
    <s v="S18_2581"/>
    <n v="34"/>
    <n v="81.099999999999994"/>
    <n v="2"/>
    <n v="2757.3999999999996"/>
    <x v="0"/>
    <x v="1"/>
    <x v="5"/>
    <x v="55"/>
  </r>
  <r>
    <n v="10106"/>
    <s v="S18_3029"/>
    <n v="41"/>
    <n v="80.86"/>
    <n v="18"/>
    <n v="3315.2599999999998"/>
    <x v="0"/>
    <x v="1"/>
    <x v="4"/>
    <x v="56"/>
  </r>
  <r>
    <n v="10106"/>
    <s v="S18_3856"/>
    <n v="41"/>
    <n v="94.22"/>
    <n v="17"/>
    <n v="3863.02"/>
    <x v="0"/>
    <x v="1"/>
    <x v="0"/>
    <x v="57"/>
  </r>
  <r>
    <n v="10106"/>
    <s v="S24_1785"/>
    <n v="28"/>
    <n v="107.23"/>
    <n v="4"/>
    <n v="3002.44"/>
    <x v="0"/>
    <x v="1"/>
    <x v="5"/>
    <x v="58"/>
  </r>
  <r>
    <n v="10106"/>
    <s v="S24_2841"/>
    <n v="49"/>
    <n v="65.77"/>
    <n v="13"/>
    <n v="3222.73"/>
    <x v="0"/>
    <x v="1"/>
    <x v="5"/>
    <x v="59"/>
  </r>
  <r>
    <n v="10106"/>
    <s v="S24_3420"/>
    <n v="31"/>
    <n v="55.89"/>
    <n v="14"/>
    <n v="1732.59"/>
    <x v="0"/>
    <x v="1"/>
    <x v="0"/>
    <x v="60"/>
  </r>
  <r>
    <n v="10106"/>
    <s v="S24_3949"/>
    <n v="50"/>
    <n v="55.96"/>
    <n v="11"/>
    <n v="2798"/>
    <x v="0"/>
    <x v="1"/>
    <x v="5"/>
    <x v="61"/>
  </r>
  <r>
    <n v="10106"/>
    <s v="S24_4278"/>
    <n v="26"/>
    <n v="71"/>
    <n v="3"/>
    <n v="1846"/>
    <x v="0"/>
    <x v="1"/>
    <x v="5"/>
    <x v="62"/>
  </r>
  <r>
    <n v="10106"/>
    <s v="S32_4289"/>
    <n v="33"/>
    <n v="65.349999999999994"/>
    <n v="5"/>
    <n v="2156.5499999999997"/>
    <x v="0"/>
    <x v="1"/>
    <x v="0"/>
    <x v="63"/>
  </r>
  <r>
    <n v="10106"/>
    <s v="S50_1341"/>
    <n v="39"/>
    <n v="35.78"/>
    <n v="6"/>
    <n v="1395.42"/>
    <x v="0"/>
    <x v="1"/>
    <x v="0"/>
    <x v="64"/>
  </r>
  <r>
    <n v="10106"/>
    <s v="S700_1691"/>
    <n v="31"/>
    <n v="91.34"/>
    <n v="7"/>
    <n v="2831.54"/>
    <x v="0"/>
    <x v="1"/>
    <x v="5"/>
    <x v="65"/>
  </r>
  <r>
    <n v="10106"/>
    <s v="S700_2047"/>
    <n v="30"/>
    <n v="85.09"/>
    <n v="16"/>
    <n v="2552.7000000000003"/>
    <x v="0"/>
    <x v="1"/>
    <x v="4"/>
    <x v="66"/>
  </r>
  <r>
    <n v="10106"/>
    <s v="S700_2466"/>
    <n v="34"/>
    <n v="99.72"/>
    <n v="9"/>
    <n v="3390.48"/>
    <x v="0"/>
    <x v="1"/>
    <x v="5"/>
    <x v="67"/>
  </r>
  <r>
    <n v="10106"/>
    <s v="S700_2834"/>
    <n v="32"/>
    <n v="113.9"/>
    <n v="1"/>
    <n v="3644.8"/>
    <x v="0"/>
    <x v="1"/>
    <x v="5"/>
    <x v="68"/>
  </r>
  <r>
    <n v="10106"/>
    <s v="S700_3167"/>
    <n v="44"/>
    <n v="76"/>
    <n v="8"/>
    <n v="3344"/>
    <x v="0"/>
    <x v="1"/>
    <x v="5"/>
    <x v="69"/>
  </r>
  <r>
    <n v="10106"/>
    <s v="S700_4002"/>
    <n v="48"/>
    <n v="70.33"/>
    <n v="10"/>
    <n v="3375.84"/>
    <x v="0"/>
    <x v="1"/>
    <x v="5"/>
    <x v="70"/>
  </r>
  <r>
    <n v="10106"/>
    <s v="S72_1253"/>
    <n v="48"/>
    <n v="43.7"/>
    <n v="15"/>
    <n v="2097.6000000000004"/>
    <x v="0"/>
    <x v="1"/>
    <x v="5"/>
    <x v="71"/>
  </r>
  <r>
    <n v="10107"/>
    <s v="S10_1678"/>
    <n v="30"/>
    <n v="81.349999999999994"/>
    <n v="2"/>
    <n v="2440.5"/>
    <x v="0"/>
    <x v="1"/>
    <x v="6"/>
    <x v="72"/>
  </r>
  <r>
    <n v="10107"/>
    <s v="S10_2016"/>
    <n v="39"/>
    <n v="105.86"/>
    <n v="5"/>
    <n v="4128.54"/>
    <x v="0"/>
    <x v="1"/>
    <x v="6"/>
    <x v="73"/>
  </r>
  <r>
    <n v="10107"/>
    <s v="S10_4698"/>
    <n v="27"/>
    <n v="172.36"/>
    <n v="4"/>
    <n v="4653.72"/>
    <x v="0"/>
    <x v="1"/>
    <x v="6"/>
    <x v="74"/>
  </r>
  <r>
    <n v="10107"/>
    <s v="S12_2823"/>
    <n v="21"/>
    <n v="122"/>
    <n v="1"/>
    <n v="2562"/>
    <x v="0"/>
    <x v="1"/>
    <x v="6"/>
    <x v="75"/>
  </r>
  <r>
    <n v="10107"/>
    <s v="S18_2625"/>
    <n v="29"/>
    <n v="52.7"/>
    <n v="6"/>
    <n v="1528.3000000000002"/>
    <x v="0"/>
    <x v="1"/>
    <x v="6"/>
    <x v="76"/>
  </r>
  <r>
    <n v="10107"/>
    <s v="S24_1578"/>
    <n v="25"/>
    <n v="96.92"/>
    <n v="3"/>
    <n v="2423"/>
    <x v="0"/>
    <x v="1"/>
    <x v="6"/>
    <x v="77"/>
  </r>
  <r>
    <n v="10107"/>
    <s v="S24_2000"/>
    <n v="38"/>
    <n v="73.12"/>
    <n v="7"/>
    <n v="2778.5600000000004"/>
    <x v="0"/>
    <x v="1"/>
    <x v="6"/>
    <x v="78"/>
  </r>
  <r>
    <n v="10107"/>
    <s v="S32_1374"/>
    <n v="20"/>
    <n v="88.9"/>
    <n v="8"/>
    <n v="1778"/>
    <x v="0"/>
    <x v="1"/>
    <x v="6"/>
    <x v="79"/>
  </r>
  <r>
    <n v="10108"/>
    <s v="S12_1099"/>
    <n v="33"/>
    <n v="165.38"/>
    <n v="6"/>
    <n v="5457.54"/>
    <x v="0"/>
    <x v="2"/>
    <x v="1"/>
    <x v="80"/>
  </r>
  <r>
    <n v="10108"/>
    <s v="S12_3380"/>
    <n v="45"/>
    <n v="96.3"/>
    <n v="4"/>
    <n v="4333.5"/>
    <x v="0"/>
    <x v="2"/>
    <x v="1"/>
    <x v="81"/>
  </r>
  <r>
    <n v="10108"/>
    <s v="S12_3990"/>
    <n v="39"/>
    <n v="75.81"/>
    <n v="7"/>
    <n v="2956.59"/>
    <x v="0"/>
    <x v="2"/>
    <x v="1"/>
    <x v="82"/>
  </r>
  <r>
    <n v="10108"/>
    <s v="S12_4675"/>
    <n v="36"/>
    <n v="107.1"/>
    <n v="3"/>
    <n v="3855.6"/>
    <x v="0"/>
    <x v="2"/>
    <x v="1"/>
    <x v="83"/>
  </r>
  <r>
    <n v="10108"/>
    <s v="S18_1889"/>
    <n v="38"/>
    <n v="67.760000000000005"/>
    <n v="2"/>
    <n v="2574.88"/>
    <x v="0"/>
    <x v="2"/>
    <x v="1"/>
    <x v="84"/>
  </r>
  <r>
    <n v="10108"/>
    <s v="S18_3278"/>
    <n v="26"/>
    <n v="73.17"/>
    <n v="9"/>
    <n v="1902.42"/>
    <x v="0"/>
    <x v="2"/>
    <x v="1"/>
    <x v="85"/>
  </r>
  <r>
    <n v="10108"/>
    <s v="S18_3482"/>
    <n v="29"/>
    <n v="132.29"/>
    <n v="8"/>
    <n v="3836.41"/>
    <x v="0"/>
    <x v="2"/>
    <x v="1"/>
    <x v="86"/>
  </r>
  <r>
    <n v="10108"/>
    <s v="S18_3782"/>
    <n v="43"/>
    <n v="52.84"/>
    <n v="12"/>
    <n v="2272.1200000000003"/>
    <x v="0"/>
    <x v="2"/>
    <x v="6"/>
    <x v="87"/>
  </r>
  <r>
    <n v="10108"/>
    <s v="S18_4721"/>
    <n v="44"/>
    <n v="139.87"/>
    <n v="11"/>
    <n v="6154.2800000000007"/>
    <x v="0"/>
    <x v="2"/>
    <x v="1"/>
    <x v="88"/>
  </r>
  <r>
    <n v="10108"/>
    <s v="S24_2360"/>
    <n v="35"/>
    <n v="64.41"/>
    <n v="15"/>
    <n v="2254.35"/>
    <x v="0"/>
    <x v="2"/>
    <x v="6"/>
    <x v="89"/>
  </r>
  <r>
    <n v="10108"/>
    <s v="S24_3371"/>
    <n v="30"/>
    <n v="60.01"/>
    <n v="5"/>
    <n v="1800.3"/>
    <x v="0"/>
    <x v="2"/>
    <x v="1"/>
    <x v="90"/>
  </r>
  <r>
    <n v="10108"/>
    <s v="S24_3856"/>
    <n v="40"/>
    <n v="132"/>
    <n v="1"/>
    <n v="5280"/>
    <x v="0"/>
    <x v="2"/>
    <x v="1"/>
    <x v="91"/>
  </r>
  <r>
    <n v="10108"/>
    <s v="S24_4620"/>
    <n v="31"/>
    <n v="67.099999999999994"/>
    <n v="10"/>
    <n v="2080.1"/>
    <x v="0"/>
    <x v="2"/>
    <x v="1"/>
    <x v="92"/>
  </r>
  <r>
    <n v="10108"/>
    <s v="S32_2206"/>
    <n v="27"/>
    <n v="36.21"/>
    <n v="13"/>
    <n v="977.67000000000007"/>
    <x v="0"/>
    <x v="2"/>
    <x v="6"/>
    <x v="93"/>
  </r>
  <r>
    <n v="10108"/>
    <s v="S32_4485"/>
    <n v="31"/>
    <n v="87.76"/>
    <n v="16"/>
    <n v="2720.56"/>
    <x v="0"/>
    <x v="2"/>
    <x v="6"/>
    <x v="94"/>
  </r>
  <r>
    <n v="10108"/>
    <s v="S50_4713"/>
    <n v="34"/>
    <n v="74.849999999999994"/>
    <n v="14"/>
    <n v="2544.8999999999996"/>
    <x v="0"/>
    <x v="2"/>
    <x v="6"/>
    <x v="95"/>
  </r>
  <r>
    <n v="10109"/>
    <s v="S18_1129"/>
    <n v="26"/>
    <n v="117.48"/>
    <n v="4"/>
    <n v="3054.48"/>
    <x v="0"/>
    <x v="2"/>
    <x v="1"/>
    <x v="96"/>
  </r>
  <r>
    <n v="10109"/>
    <s v="S18_1984"/>
    <n v="38"/>
    <n v="137.97999999999999"/>
    <n v="3"/>
    <n v="5243.24"/>
    <x v="0"/>
    <x v="2"/>
    <x v="1"/>
    <x v="97"/>
  </r>
  <r>
    <n v="10109"/>
    <s v="S18_2870"/>
    <n v="26"/>
    <n v="126.72"/>
    <n v="1"/>
    <n v="3294.72"/>
    <x v="0"/>
    <x v="2"/>
    <x v="1"/>
    <x v="98"/>
  </r>
  <r>
    <n v="10109"/>
    <s v="S18_3232"/>
    <n v="46"/>
    <n v="160.87"/>
    <n v="5"/>
    <n v="7400.02"/>
    <x v="0"/>
    <x v="2"/>
    <x v="1"/>
    <x v="30"/>
  </r>
  <r>
    <n v="10109"/>
    <s v="S18_3685"/>
    <n v="47"/>
    <n v="125.74"/>
    <n v="2"/>
    <n v="5909.78"/>
    <x v="0"/>
    <x v="2"/>
    <x v="1"/>
    <x v="99"/>
  </r>
  <r>
    <n v="10109"/>
    <s v="S24_2972"/>
    <n v="29"/>
    <n v="32.1"/>
    <n v="6"/>
    <n v="930.90000000000009"/>
    <x v="0"/>
    <x v="2"/>
    <x v="1"/>
    <x v="100"/>
  </r>
  <r>
    <n v="10110"/>
    <s v="S18_1589"/>
    <n v="37"/>
    <n v="118.22"/>
    <n v="16"/>
    <n v="4374.1400000000003"/>
    <x v="0"/>
    <x v="2"/>
    <x v="1"/>
    <x v="101"/>
  </r>
  <r>
    <n v="10110"/>
    <s v="S18_1749"/>
    <n v="42"/>
    <n v="153"/>
    <n v="7"/>
    <n v="6426"/>
    <x v="0"/>
    <x v="2"/>
    <x v="0"/>
    <x v="0"/>
  </r>
  <r>
    <n v="10110"/>
    <s v="S18_2248"/>
    <n v="32"/>
    <n v="51.46"/>
    <n v="6"/>
    <n v="1646.72"/>
    <x v="0"/>
    <x v="2"/>
    <x v="0"/>
    <x v="1"/>
  </r>
  <r>
    <n v="10110"/>
    <s v="S18_2325"/>
    <n v="33"/>
    <n v="115.69"/>
    <n v="4"/>
    <n v="3817.77"/>
    <x v="0"/>
    <x v="2"/>
    <x v="0"/>
    <x v="4"/>
  </r>
  <r>
    <n v="10110"/>
    <s v="S18_2795"/>
    <n v="31"/>
    <n v="163.69"/>
    <n v="1"/>
    <n v="5074.3900000000003"/>
    <x v="0"/>
    <x v="2"/>
    <x v="0"/>
    <x v="5"/>
  </r>
  <r>
    <n v="10110"/>
    <s v="S18_4409"/>
    <n v="28"/>
    <n v="81.91"/>
    <n v="8"/>
    <n v="2293.48"/>
    <x v="0"/>
    <x v="2"/>
    <x v="0"/>
    <x v="2"/>
  </r>
  <r>
    <n v="10110"/>
    <s v="S18_4933"/>
    <n v="42"/>
    <n v="62"/>
    <n v="9"/>
    <n v="2604"/>
    <x v="0"/>
    <x v="2"/>
    <x v="1"/>
    <x v="102"/>
  </r>
  <r>
    <n v="10110"/>
    <s v="S24_1046"/>
    <n v="36"/>
    <n v="72.02"/>
    <n v="13"/>
    <n v="2592.7199999999998"/>
    <x v="0"/>
    <x v="2"/>
    <x v="1"/>
    <x v="103"/>
  </r>
  <r>
    <n v="10110"/>
    <s v="S24_1628"/>
    <n v="29"/>
    <n v="43.27"/>
    <n v="15"/>
    <n v="1254.8300000000002"/>
    <x v="0"/>
    <x v="2"/>
    <x v="1"/>
    <x v="104"/>
  </r>
  <r>
    <n v="10110"/>
    <s v="S24_1937"/>
    <n v="20"/>
    <n v="28.88"/>
    <n v="3"/>
    <n v="577.6"/>
    <x v="0"/>
    <x v="2"/>
    <x v="0"/>
    <x v="6"/>
  </r>
  <r>
    <n v="10110"/>
    <s v="S24_2022"/>
    <n v="39"/>
    <n v="40.770000000000003"/>
    <n v="2"/>
    <n v="1590.0300000000002"/>
    <x v="0"/>
    <x v="2"/>
    <x v="0"/>
    <x v="7"/>
  </r>
  <r>
    <n v="10110"/>
    <s v="S24_2766"/>
    <n v="43"/>
    <n v="82.69"/>
    <n v="11"/>
    <n v="3555.67"/>
    <x v="0"/>
    <x v="2"/>
    <x v="1"/>
    <x v="105"/>
  </r>
  <r>
    <n v="10110"/>
    <s v="S24_2887"/>
    <n v="46"/>
    <n v="112.74"/>
    <n v="10"/>
    <n v="5186.04"/>
    <x v="0"/>
    <x v="2"/>
    <x v="1"/>
    <x v="106"/>
  </r>
  <r>
    <n v="10110"/>
    <s v="S24_3191"/>
    <n v="27"/>
    <n v="80.47"/>
    <n v="12"/>
    <n v="2172.69"/>
    <x v="0"/>
    <x v="2"/>
    <x v="1"/>
    <x v="107"/>
  </r>
  <r>
    <n v="10110"/>
    <s v="S24_3432"/>
    <n v="37"/>
    <n v="96.37"/>
    <n v="14"/>
    <n v="3565.69"/>
    <x v="0"/>
    <x v="2"/>
    <x v="1"/>
    <x v="108"/>
  </r>
  <r>
    <n v="10110"/>
    <s v="S24_3969"/>
    <n v="48"/>
    <n v="35.29"/>
    <n v="5"/>
    <n v="1693.92"/>
    <x v="0"/>
    <x v="2"/>
    <x v="0"/>
    <x v="3"/>
  </r>
  <r>
    <n v="10111"/>
    <s v="S18_1342"/>
    <n v="33"/>
    <n v="87.33"/>
    <n v="6"/>
    <n v="2881.89"/>
    <x v="0"/>
    <x v="2"/>
    <x v="0"/>
    <x v="8"/>
  </r>
  <r>
    <n v="10111"/>
    <s v="S18_1367"/>
    <n v="48"/>
    <n v="48.52"/>
    <n v="5"/>
    <n v="2328.96"/>
    <x v="0"/>
    <x v="2"/>
    <x v="0"/>
    <x v="9"/>
  </r>
  <r>
    <n v="10111"/>
    <s v="S18_2957"/>
    <n v="28"/>
    <n v="53.09"/>
    <n v="2"/>
    <n v="1486.52"/>
    <x v="0"/>
    <x v="2"/>
    <x v="0"/>
    <x v="16"/>
  </r>
  <r>
    <n v="10111"/>
    <s v="S18_3136"/>
    <n v="43"/>
    <n v="94.25"/>
    <n v="1"/>
    <n v="4052.75"/>
    <x v="0"/>
    <x v="2"/>
    <x v="0"/>
    <x v="17"/>
  </r>
  <r>
    <n v="10111"/>
    <s v="S18_3320"/>
    <n v="39"/>
    <n v="91.27"/>
    <n v="4"/>
    <n v="3559.5299999999997"/>
    <x v="0"/>
    <x v="2"/>
    <x v="0"/>
    <x v="18"/>
  </r>
  <r>
    <n v="10111"/>
    <s v="S24_4258"/>
    <n v="26"/>
    <n v="85.7"/>
    <n v="3"/>
    <n v="2228.2000000000003"/>
    <x v="0"/>
    <x v="2"/>
    <x v="0"/>
    <x v="22"/>
  </r>
  <r>
    <n v="10112"/>
    <s v="S10_1949"/>
    <n v="29"/>
    <n v="197.16"/>
    <n v="1"/>
    <n v="5717.64"/>
    <x v="0"/>
    <x v="2"/>
    <x v="1"/>
    <x v="10"/>
  </r>
  <r>
    <n v="10112"/>
    <s v="S18_2949"/>
    <n v="23"/>
    <n v="85.1"/>
    <n v="2"/>
    <n v="1957.3"/>
    <x v="0"/>
    <x v="2"/>
    <x v="0"/>
    <x v="15"/>
  </r>
  <r>
    <n v="10113"/>
    <s v="S12_1666"/>
    <n v="21"/>
    <n v="121.64"/>
    <n v="2"/>
    <n v="2554.44"/>
    <x v="0"/>
    <x v="2"/>
    <x v="2"/>
    <x v="12"/>
  </r>
  <r>
    <n v="10113"/>
    <s v="S18_1097"/>
    <n v="49"/>
    <n v="101.5"/>
    <n v="4"/>
    <n v="4973.5"/>
    <x v="0"/>
    <x v="2"/>
    <x v="2"/>
    <x v="13"/>
  </r>
  <r>
    <n v="10113"/>
    <s v="S18_4668"/>
    <n v="50"/>
    <n v="43.27"/>
    <n v="3"/>
    <n v="2163.5"/>
    <x v="0"/>
    <x v="2"/>
    <x v="0"/>
    <x v="20"/>
  </r>
  <r>
    <n v="10113"/>
    <s v="S32_3522"/>
    <n v="23"/>
    <n v="58.82"/>
    <n v="1"/>
    <n v="1352.86"/>
    <x v="0"/>
    <x v="2"/>
    <x v="2"/>
    <x v="24"/>
  </r>
  <r>
    <n v="10114"/>
    <s v="S10_4962"/>
    <n v="31"/>
    <n v="128.53"/>
    <n v="8"/>
    <n v="3984.43"/>
    <x v="1"/>
    <x v="3"/>
    <x v="1"/>
    <x v="11"/>
  </r>
  <r>
    <n v="10114"/>
    <s v="S18_2319"/>
    <n v="39"/>
    <n v="106.78"/>
    <n v="3"/>
    <n v="4164.42"/>
    <x v="1"/>
    <x v="3"/>
    <x v="2"/>
    <x v="29"/>
  </r>
  <r>
    <n v="10114"/>
    <s v="S18_2432"/>
    <n v="45"/>
    <n v="53.48"/>
    <n v="6"/>
    <n v="2406.6"/>
    <x v="1"/>
    <x v="3"/>
    <x v="2"/>
    <x v="14"/>
  </r>
  <r>
    <n v="10114"/>
    <s v="S18_3232"/>
    <n v="48"/>
    <n v="169.34"/>
    <n v="4"/>
    <n v="8128.32"/>
    <x v="1"/>
    <x v="3"/>
    <x v="1"/>
    <x v="30"/>
  </r>
  <r>
    <n v="10114"/>
    <s v="S18_4600"/>
    <n v="41"/>
    <n v="105.34"/>
    <n v="9"/>
    <n v="4318.9400000000005"/>
    <x v="1"/>
    <x v="3"/>
    <x v="2"/>
    <x v="19"/>
  </r>
  <r>
    <n v="10114"/>
    <s v="S24_2300"/>
    <n v="21"/>
    <n v="102.23"/>
    <n v="5"/>
    <n v="2146.83"/>
    <x v="1"/>
    <x v="3"/>
    <x v="2"/>
    <x v="21"/>
  </r>
  <r>
    <n v="10114"/>
    <s v="S24_2840"/>
    <n v="24"/>
    <n v="28.64"/>
    <n v="1"/>
    <n v="687.36"/>
    <x v="1"/>
    <x v="3"/>
    <x v="1"/>
    <x v="33"/>
  </r>
  <r>
    <n v="10114"/>
    <s v="S32_1268"/>
    <n v="32"/>
    <n v="88.61"/>
    <n v="7"/>
    <n v="2835.52"/>
    <x v="1"/>
    <x v="3"/>
    <x v="2"/>
    <x v="23"/>
  </r>
  <r>
    <n v="10114"/>
    <s v="S32_2509"/>
    <n v="28"/>
    <n v="43.83"/>
    <n v="2"/>
    <n v="1227.24"/>
    <x v="1"/>
    <x v="3"/>
    <x v="2"/>
    <x v="35"/>
  </r>
  <r>
    <n v="10114"/>
    <s v="S700_2824"/>
    <n v="42"/>
    <n v="82.94"/>
    <n v="10"/>
    <n v="3483.48"/>
    <x v="1"/>
    <x v="3"/>
    <x v="1"/>
    <x v="25"/>
  </r>
  <r>
    <n v="10115"/>
    <s v="S12_4473"/>
    <n v="46"/>
    <n v="111.39"/>
    <n v="5"/>
    <n v="5123.9399999999996"/>
    <x v="1"/>
    <x v="3"/>
    <x v="2"/>
    <x v="27"/>
  </r>
  <r>
    <n v="10115"/>
    <s v="S18_2238"/>
    <n v="46"/>
    <n v="140.81"/>
    <n v="4"/>
    <n v="6477.26"/>
    <x v="1"/>
    <x v="3"/>
    <x v="1"/>
    <x v="28"/>
  </r>
  <r>
    <n v="10115"/>
    <s v="S24_1444"/>
    <n v="47"/>
    <n v="56.64"/>
    <n v="2"/>
    <n v="2662.08"/>
    <x v="1"/>
    <x v="3"/>
    <x v="1"/>
    <x v="32"/>
  </r>
  <r>
    <n v="10115"/>
    <s v="S24_4048"/>
    <n v="44"/>
    <n v="106.45"/>
    <n v="1"/>
    <n v="4683.8"/>
    <x v="1"/>
    <x v="3"/>
    <x v="1"/>
    <x v="34"/>
  </r>
  <r>
    <n v="10115"/>
    <s v="S50_1392"/>
    <n v="27"/>
    <n v="100.7"/>
    <n v="3"/>
    <n v="2718.9"/>
    <x v="1"/>
    <x v="3"/>
    <x v="2"/>
    <x v="37"/>
  </r>
  <r>
    <n v="10116"/>
    <s v="S32_3207"/>
    <n v="27"/>
    <n v="60.28"/>
    <n v="1"/>
    <n v="1627.56"/>
    <x v="1"/>
    <x v="3"/>
    <x v="3"/>
    <x v="36"/>
  </r>
  <r>
    <n v="10117"/>
    <s v="S12_1108"/>
    <n v="33"/>
    <n v="195.33"/>
    <n v="9"/>
    <n v="6445.89"/>
    <x v="1"/>
    <x v="3"/>
    <x v="1"/>
    <x v="40"/>
  </r>
  <r>
    <n v="10117"/>
    <s v="S12_3148"/>
    <n v="43"/>
    <n v="148.06"/>
    <n v="10"/>
    <n v="6366.58"/>
    <x v="1"/>
    <x v="3"/>
    <x v="1"/>
    <x v="26"/>
  </r>
  <r>
    <n v="10117"/>
    <s v="S12_3891"/>
    <n v="39"/>
    <n v="173.02"/>
    <n v="8"/>
    <n v="6747.7800000000007"/>
    <x v="1"/>
    <x v="3"/>
    <x v="1"/>
    <x v="41"/>
  </r>
  <r>
    <n v="10117"/>
    <s v="S18_3140"/>
    <n v="26"/>
    <n v="121.57"/>
    <n v="5"/>
    <n v="3160.8199999999997"/>
    <x v="1"/>
    <x v="3"/>
    <x v="0"/>
    <x v="42"/>
  </r>
  <r>
    <n v="10117"/>
    <s v="S18_3259"/>
    <n v="21"/>
    <n v="81.680000000000007"/>
    <n v="7"/>
    <n v="1715.2800000000002"/>
    <x v="1"/>
    <x v="3"/>
    <x v="3"/>
    <x v="43"/>
  </r>
  <r>
    <n v="10117"/>
    <s v="S18_4027"/>
    <n v="22"/>
    <n v="122.08"/>
    <n v="12"/>
    <n v="2685.7599999999998"/>
    <x v="1"/>
    <x v="3"/>
    <x v="1"/>
    <x v="31"/>
  </r>
  <r>
    <n v="10117"/>
    <s v="S18_4522"/>
    <n v="23"/>
    <n v="73.73"/>
    <n v="4"/>
    <n v="1695.7900000000002"/>
    <x v="1"/>
    <x v="3"/>
    <x v="0"/>
    <x v="44"/>
  </r>
  <r>
    <n v="10117"/>
    <s v="S24_2011"/>
    <n v="41"/>
    <n v="119.2"/>
    <n v="3"/>
    <n v="4887.2"/>
    <x v="1"/>
    <x v="3"/>
    <x v="4"/>
    <x v="45"/>
  </r>
  <r>
    <n v="10117"/>
    <s v="S50_1514"/>
    <n v="21"/>
    <n v="55.65"/>
    <n v="11"/>
    <n v="1168.6499999999999"/>
    <x v="1"/>
    <x v="3"/>
    <x v="3"/>
    <x v="38"/>
  </r>
  <r>
    <n v="10117"/>
    <s v="S700_1938"/>
    <n v="38"/>
    <n v="75.349999999999994"/>
    <n v="6"/>
    <n v="2863.2999999999997"/>
    <x v="1"/>
    <x v="3"/>
    <x v="4"/>
    <x v="49"/>
  </r>
  <r>
    <n v="10117"/>
    <s v="S700_3962"/>
    <n v="45"/>
    <n v="89.38"/>
    <n v="1"/>
    <n v="4022.1"/>
    <x v="1"/>
    <x v="3"/>
    <x v="4"/>
    <x v="52"/>
  </r>
  <r>
    <n v="10117"/>
    <s v="S72_3212"/>
    <n v="50"/>
    <n v="52.42"/>
    <n v="2"/>
    <n v="2621"/>
    <x v="1"/>
    <x v="3"/>
    <x v="4"/>
    <x v="53"/>
  </r>
  <r>
    <n v="10118"/>
    <s v="S700_3505"/>
    <n v="36"/>
    <n v="86.15"/>
    <n v="1"/>
    <n v="3101.4"/>
    <x v="1"/>
    <x v="3"/>
    <x v="4"/>
    <x v="51"/>
  </r>
  <r>
    <n v="10119"/>
    <s v="S10_4757"/>
    <n v="46"/>
    <n v="112.88"/>
    <n v="11"/>
    <n v="5192.4799999999996"/>
    <x v="1"/>
    <x v="3"/>
    <x v="1"/>
    <x v="39"/>
  </r>
  <r>
    <n v="10119"/>
    <s v="S18_1662"/>
    <n v="43"/>
    <n v="151.38"/>
    <n v="3"/>
    <n v="6509.34"/>
    <x v="1"/>
    <x v="3"/>
    <x v="5"/>
    <x v="54"/>
  </r>
  <r>
    <n v="10119"/>
    <s v="S18_3029"/>
    <n v="21"/>
    <n v="74.84"/>
    <n v="9"/>
    <n v="1571.64"/>
    <x v="1"/>
    <x v="3"/>
    <x v="4"/>
    <x v="56"/>
  </r>
  <r>
    <n v="10119"/>
    <s v="S18_3856"/>
    <n v="27"/>
    <n v="95.28"/>
    <n v="8"/>
    <n v="2572.56"/>
    <x v="1"/>
    <x v="3"/>
    <x v="0"/>
    <x v="57"/>
  </r>
  <r>
    <n v="10119"/>
    <s v="S24_2841"/>
    <n v="41"/>
    <n v="64.400000000000006"/>
    <n v="4"/>
    <n v="2640.4"/>
    <x v="1"/>
    <x v="3"/>
    <x v="5"/>
    <x v="59"/>
  </r>
  <r>
    <n v="10119"/>
    <s v="S24_3151"/>
    <n v="35"/>
    <n v="72.58"/>
    <n v="13"/>
    <n v="2540.2999999999997"/>
    <x v="1"/>
    <x v="3"/>
    <x v="0"/>
    <x v="46"/>
  </r>
  <r>
    <n v="10119"/>
    <s v="S24_3420"/>
    <n v="20"/>
    <n v="63.12"/>
    <n v="5"/>
    <n v="1262.3999999999999"/>
    <x v="1"/>
    <x v="3"/>
    <x v="0"/>
    <x v="60"/>
  </r>
  <r>
    <n v="10119"/>
    <s v="S24_3816"/>
    <n v="35"/>
    <n v="82.18"/>
    <n v="10"/>
    <n v="2876.3"/>
    <x v="1"/>
    <x v="3"/>
    <x v="0"/>
    <x v="47"/>
  </r>
  <r>
    <n v="10119"/>
    <s v="S24_3949"/>
    <n v="28"/>
    <n v="62.1"/>
    <n v="2"/>
    <n v="1738.8"/>
    <x v="1"/>
    <x v="3"/>
    <x v="5"/>
    <x v="61"/>
  </r>
  <r>
    <n v="10119"/>
    <s v="S700_1138"/>
    <n v="25"/>
    <n v="57.34"/>
    <n v="14"/>
    <n v="1433.5"/>
    <x v="1"/>
    <x v="3"/>
    <x v="4"/>
    <x v="48"/>
  </r>
  <r>
    <n v="10119"/>
    <s v="S700_2047"/>
    <n v="29"/>
    <n v="74.23"/>
    <n v="7"/>
    <n v="2152.67"/>
    <x v="1"/>
    <x v="3"/>
    <x v="4"/>
    <x v="66"/>
  </r>
  <r>
    <n v="10119"/>
    <s v="S700_2610"/>
    <n v="38"/>
    <n v="67.22"/>
    <n v="12"/>
    <n v="2554.36"/>
    <x v="1"/>
    <x v="3"/>
    <x v="4"/>
    <x v="50"/>
  </r>
  <r>
    <n v="10119"/>
    <s v="S700_4002"/>
    <n v="26"/>
    <n v="63.67"/>
    <n v="1"/>
    <n v="1655.42"/>
    <x v="1"/>
    <x v="3"/>
    <x v="5"/>
    <x v="70"/>
  </r>
  <r>
    <n v="10119"/>
    <s v="S72_1253"/>
    <n v="28"/>
    <n v="40.22"/>
    <n v="6"/>
    <n v="1126.1599999999999"/>
    <x v="1"/>
    <x v="3"/>
    <x v="5"/>
    <x v="71"/>
  </r>
  <r>
    <n v="10120"/>
    <s v="S10_2016"/>
    <n v="29"/>
    <n v="118.94"/>
    <n v="3"/>
    <n v="3449.2599999999998"/>
    <x v="1"/>
    <x v="3"/>
    <x v="6"/>
    <x v="73"/>
  </r>
  <r>
    <n v="10120"/>
    <s v="S10_4698"/>
    <n v="46"/>
    <n v="158.80000000000001"/>
    <n v="2"/>
    <n v="7304.8"/>
    <x v="1"/>
    <x v="3"/>
    <x v="6"/>
    <x v="74"/>
  </r>
  <r>
    <n v="10120"/>
    <s v="S18_2581"/>
    <n v="29"/>
    <n v="82.79"/>
    <n v="8"/>
    <n v="2400.9100000000003"/>
    <x v="1"/>
    <x v="3"/>
    <x v="5"/>
    <x v="55"/>
  </r>
  <r>
    <n v="10120"/>
    <s v="S18_2625"/>
    <n v="46"/>
    <n v="57.54"/>
    <n v="4"/>
    <n v="2646.84"/>
    <x v="1"/>
    <x v="3"/>
    <x v="6"/>
    <x v="76"/>
  </r>
  <r>
    <n v="10120"/>
    <s v="S24_1578"/>
    <n v="35"/>
    <n v="110.45"/>
    <n v="1"/>
    <n v="3865.75"/>
    <x v="1"/>
    <x v="3"/>
    <x v="6"/>
    <x v="77"/>
  </r>
  <r>
    <n v="10120"/>
    <s v="S24_1785"/>
    <n v="39"/>
    <n v="93.01"/>
    <n v="10"/>
    <n v="3627.3900000000003"/>
    <x v="1"/>
    <x v="3"/>
    <x v="5"/>
    <x v="58"/>
  </r>
  <r>
    <n v="10120"/>
    <s v="S24_2000"/>
    <n v="34"/>
    <n v="72.36"/>
    <n v="5"/>
    <n v="2460.2399999999998"/>
    <x v="1"/>
    <x v="3"/>
    <x v="6"/>
    <x v="78"/>
  </r>
  <r>
    <n v="10120"/>
    <s v="S24_4278"/>
    <n v="29"/>
    <n v="71.73"/>
    <n v="9"/>
    <n v="2080.17"/>
    <x v="1"/>
    <x v="3"/>
    <x v="5"/>
    <x v="62"/>
  </r>
  <r>
    <n v="10120"/>
    <s v="S32_1374"/>
    <n v="22"/>
    <n v="94.9"/>
    <n v="6"/>
    <n v="2087.8000000000002"/>
    <x v="1"/>
    <x v="3"/>
    <x v="6"/>
    <x v="79"/>
  </r>
  <r>
    <n v="10120"/>
    <s v="S32_4289"/>
    <n v="29"/>
    <n v="68.790000000000006"/>
    <n v="11"/>
    <n v="1994.91"/>
    <x v="1"/>
    <x v="3"/>
    <x v="0"/>
    <x v="63"/>
  </r>
  <r>
    <n v="10120"/>
    <s v="S50_1341"/>
    <n v="49"/>
    <n v="41.46"/>
    <n v="12"/>
    <n v="2031.54"/>
    <x v="1"/>
    <x v="3"/>
    <x v="0"/>
    <x v="64"/>
  </r>
  <r>
    <n v="10120"/>
    <s v="S700_1691"/>
    <n v="47"/>
    <n v="91.34"/>
    <n v="13"/>
    <n v="4292.9800000000005"/>
    <x v="1"/>
    <x v="3"/>
    <x v="5"/>
    <x v="65"/>
  </r>
  <r>
    <n v="10120"/>
    <s v="S700_2466"/>
    <n v="24"/>
    <n v="81.77"/>
    <n v="15"/>
    <n v="1962.48"/>
    <x v="1"/>
    <x v="3"/>
    <x v="5"/>
    <x v="67"/>
  </r>
  <r>
    <n v="10120"/>
    <s v="S700_2834"/>
    <n v="24"/>
    <n v="106.79"/>
    <n v="7"/>
    <n v="2562.96"/>
    <x v="1"/>
    <x v="3"/>
    <x v="5"/>
    <x v="68"/>
  </r>
  <r>
    <n v="10120"/>
    <s v="S700_3167"/>
    <n v="43"/>
    <n v="72"/>
    <n v="14"/>
    <n v="3096"/>
    <x v="1"/>
    <x v="3"/>
    <x v="5"/>
    <x v="69"/>
  </r>
  <r>
    <n v="10121"/>
    <s v="S10_1678"/>
    <n v="34"/>
    <n v="86.13"/>
    <n v="5"/>
    <n v="2928.42"/>
    <x v="1"/>
    <x v="4"/>
    <x v="6"/>
    <x v="72"/>
  </r>
  <r>
    <n v="10121"/>
    <s v="S12_2823"/>
    <n v="50"/>
    <n v="126.52"/>
    <n v="4"/>
    <n v="6326"/>
    <x v="1"/>
    <x v="4"/>
    <x v="6"/>
    <x v="75"/>
  </r>
  <r>
    <n v="10121"/>
    <s v="S24_2360"/>
    <n v="32"/>
    <n v="58.18"/>
    <n v="2"/>
    <n v="1861.76"/>
    <x v="1"/>
    <x v="4"/>
    <x v="6"/>
    <x v="89"/>
  </r>
  <r>
    <n v="10121"/>
    <s v="S32_4485"/>
    <n v="25"/>
    <n v="95.93"/>
    <n v="3"/>
    <n v="2398.25"/>
    <x v="1"/>
    <x v="4"/>
    <x v="6"/>
    <x v="94"/>
  </r>
  <r>
    <n v="10121"/>
    <s v="S50_4713"/>
    <n v="44"/>
    <n v="72.41"/>
    <n v="1"/>
    <n v="3186.04"/>
    <x v="1"/>
    <x v="4"/>
    <x v="6"/>
    <x v="95"/>
  </r>
  <r>
    <n v="10122"/>
    <s v="S12_1099"/>
    <n v="42"/>
    <n v="155.66"/>
    <n v="10"/>
    <n v="6537.72"/>
    <x v="1"/>
    <x v="4"/>
    <x v="1"/>
    <x v="80"/>
  </r>
  <r>
    <n v="10122"/>
    <s v="S12_3380"/>
    <n v="37"/>
    <n v="113.92"/>
    <n v="8"/>
    <n v="4215.04"/>
    <x v="1"/>
    <x v="4"/>
    <x v="1"/>
    <x v="81"/>
  </r>
  <r>
    <n v="10122"/>
    <s v="S12_3990"/>
    <n v="32"/>
    <n v="65.44"/>
    <n v="11"/>
    <n v="2094.08"/>
    <x v="1"/>
    <x v="4"/>
    <x v="1"/>
    <x v="82"/>
  </r>
  <r>
    <n v="10122"/>
    <s v="S12_4675"/>
    <n v="20"/>
    <n v="104.8"/>
    <n v="7"/>
    <n v="2096"/>
    <x v="1"/>
    <x v="4"/>
    <x v="1"/>
    <x v="83"/>
  </r>
  <r>
    <n v="10122"/>
    <s v="S18_1129"/>
    <n v="34"/>
    <n v="114.65"/>
    <n v="2"/>
    <n v="3898.1000000000004"/>
    <x v="1"/>
    <x v="4"/>
    <x v="1"/>
    <x v="96"/>
  </r>
  <r>
    <n v="10122"/>
    <s v="S18_1889"/>
    <n v="43"/>
    <n v="62.37"/>
    <n v="6"/>
    <n v="2681.91"/>
    <x v="1"/>
    <x v="4"/>
    <x v="1"/>
    <x v="84"/>
  </r>
  <r>
    <n v="10122"/>
    <s v="S18_1984"/>
    <n v="31"/>
    <n v="113.8"/>
    <n v="1"/>
    <n v="3527.7999999999997"/>
    <x v="1"/>
    <x v="4"/>
    <x v="1"/>
    <x v="97"/>
  </r>
  <r>
    <n v="10122"/>
    <s v="S18_3232"/>
    <n v="25"/>
    <n v="137.16999999999999"/>
    <n v="3"/>
    <n v="3429.2499999999995"/>
    <x v="1"/>
    <x v="4"/>
    <x v="1"/>
    <x v="30"/>
  </r>
  <r>
    <n v="10122"/>
    <s v="S18_3278"/>
    <n v="21"/>
    <n v="69.150000000000006"/>
    <n v="13"/>
    <n v="1452.15"/>
    <x v="1"/>
    <x v="4"/>
    <x v="1"/>
    <x v="85"/>
  </r>
  <r>
    <n v="10122"/>
    <s v="S18_3482"/>
    <n v="21"/>
    <n v="133.76"/>
    <n v="12"/>
    <n v="2808.96"/>
    <x v="1"/>
    <x v="4"/>
    <x v="1"/>
    <x v="86"/>
  </r>
  <r>
    <n v="10122"/>
    <s v="S18_3782"/>
    <n v="35"/>
    <n v="59.06"/>
    <n v="16"/>
    <n v="2067.1"/>
    <x v="1"/>
    <x v="4"/>
    <x v="6"/>
    <x v="87"/>
  </r>
  <r>
    <n v="10122"/>
    <s v="S18_4721"/>
    <n v="28"/>
    <n v="145.82"/>
    <n v="15"/>
    <n v="4082.96"/>
    <x v="1"/>
    <x v="4"/>
    <x v="1"/>
    <x v="88"/>
  </r>
  <r>
    <n v="10122"/>
    <s v="S24_2972"/>
    <n v="39"/>
    <n v="34.74"/>
    <n v="4"/>
    <n v="1354.8600000000001"/>
    <x v="1"/>
    <x v="4"/>
    <x v="1"/>
    <x v="100"/>
  </r>
  <r>
    <n v="10122"/>
    <s v="S24_3371"/>
    <n v="34"/>
    <n v="50.82"/>
    <n v="9"/>
    <n v="1727.88"/>
    <x v="1"/>
    <x v="4"/>
    <x v="1"/>
    <x v="90"/>
  </r>
  <r>
    <n v="10122"/>
    <s v="S24_3856"/>
    <n v="43"/>
    <n v="136.22"/>
    <n v="5"/>
    <n v="5857.46"/>
    <x v="1"/>
    <x v="4"/>
    <x v="1"/>
    <x v="91"/>
  </r>
  <r>
    <n v="10122"/>
    <s v="S24_4620"/>
    <n v="29"/>
    <n v="67.099999999999994"/>
    <n v="14"/>
    <n v="1945.8999999999999"/>
    <x v="1"/>
    <x v="4"/>
    <x v="1"/>
    <x v="92"/>
  </r>
  <r>
    <n v="10122"/>
    <s v="S32_2206"/>
    <n v="31"/>
    <n v="33.79"/>
    <n v="17"/>
    <n v="1047.49"/>
    <x v="1"/>
    <x v="4"/>
    <x v="6"/>
    <x v="93"/>
  </r>
  <r>
    <n v="10123"/>
    <s v="S18_1589"/>
    <n v="26"/>
    <n v="120.71"/>
    <n v="2"/>
    <n v="3138.46"/>
    <x v="1"/>
    <x v="4"/>
    <x v="1"/>
    <x v="101"/>
  </r>
  <r>
    <n v="10123"/>
    <s v="S18_2870"/>
    <n v="46"/>
    <n v="114.84"/>
    <n v="3"/>
    <n v="5282.64"/>
    <x v="1"/>
    <x v="4"/>
    <x v="1"/>
    <x v="98"/>
  </r>
  <r>
    <n v="10123"/>
    <s v="S18_3685"/>
    <n v="34"/>
    <n v="117.26"/>
    <n v="4"/>
    <n v="3986.84"/>
    <x v="1"/>
    <x v="4"/>
    <x v="1"/>
    <x v="99"/>
  </r>
  <r>
    <n v="10123"/>
    <s v="S24_1628"/>
    <n v="50"/>
    <n v="43.27"/>
    <n v="1"/>
    <n v="2163.5"/>
    <x v="1"/>
    <x v="4"/>
    <x v="1"/>
    <x v="104"/>
  </r>
  <r>
    <n v="10124"/>
    <s v="S18_1749"/>
    <n v="21"/>
    <n v="153"/>
    <n v="6"/>
    <n v="3213"/>
    <x v="1"/>
    <x v="4"/>
    <x v="0"/>
    <x v="0"/>
  </r>
  <r>
    <n v="10124"/>
    <s v="S18_2248"/>
    <n v="42"/>
    <n v="58.12"/>
    <n v="5"/>
    <n v="2441.04"/>
    <x v="1"/>
    <x v="4"/>
    <x v="0"/>
    <x v="1"/>
  </r>
  <r>
    <n v="10124"/>
    <s v="S18_2325"/>
    <n v="42"/>
    <n v="111.87"/>
    <n v="3"/>
    <n v="4698.54"/>
    <x v="1"/>
    <x v="4"/>
    <x v="0"/>
    <x v="4"/>
  </r>
  <r>
    <n v="10124"/>
    <s v="S18_4409"/>
    <n v="36"/>
    <n v="75.459999999999994"/>
    <n v="7"/>
    <n v="2716.56"/>
    <x v="1"/>
    <x v="4"/>
    <x v="0"/>
    <x v="2"/>
  </r>
  <r>
    <n v="10124"/>
    <s v="S18_4933"/>
    <n v="23"/>
    <n v="66.28"/>
    <n v="8"/>
    <n v="1524.44"/>
    <x v="1"/>
    <x v="4"/>
    <x v="1"/>
    <x v="102"/>
  </r>
  <r>
    <n v="10124"/>
    <s v="S24_1046"/>
    <n v="22"/>
    <n v="62.47"/>
    <n v="12"/>
    <n v="1374.34"/>
    <x v="1"/>
    <x v="4"/>
    <x v="1"/>
    <x v="103"/>
  </r>
  <r>
    <n v="10124"/>
    <s v="S24_1937"/>
    <n v="45"/>
    <n v="30.53"/>
    <n v="2"/>
    <n v="1373.8500000000001"/>
    <x v="1"/>
    <x v="4"/>
    <x v="0"/>
    <x v="6"/>
  </r>
  <r>
    <n v="10124"/>
    <s v="S24_2022"/>
    <n v="22"/>
    <n v="36.29"/>
    <n v="1"/>
    <n v="798.38"/>
    <x v="1"/>
    <x v="4"/>
    <x v="0"/>
    <x v="7"/>
  </r>
  <r>
    <n v="10124"/>
    <s v="S24_2766"/>
    <n v="32"/>
    <n v="74.510000000000005"/>
    <n v="10"/>
    <n v="2384.3200000000002"/>
    <x v="1"/>
    <x v="4"/>
    <x v="1"/>
    <x v="105"/>
  </r>
  <r>
    <n v="10124"/>
    <s v="S24_2887"/>
    <n v="25"/>
    <n v="93.95"/>
    <n v="9"/>
    <n v="2348.75"/>
    <x v="1"/>
    <x v="4"/>
    <x v="1"/>
    <x v="106"/>
  </r>
  <r>
    <n v="10124"/>
    <s v="S24_3191"/>
    <n v="49"/>
    <n v="76.19"/>
    <n v="11"/>
    <n v="3733.31"/>
    <x v="1"/>
    <x v="4"/>
    <x v="1"/>
    <x v="107"/>
  </r>
  <r>
    <n v="10124"/>
    <s v="S24_3432"/>
    <n v="43"/>
    <n v="101.73"/>
    <n v="13"/>
    <n v="4374.3900000000003"/>
    <x v="1"/>
    <x v="4"/>
    <x v="1"/>
    <x v="108"/>
  </r>
  <r>
    <n v="10124"/>
    <s v="S24_3969"/>
    <n v="46"/>
    <n v="36.11"/>
    <n v="4"/>
    <n v="1661.06"/>
    <x v="1"/>
    <x v="4"/>
    <x v="0"/>
    <x v="3"/>
  </r>
  <r>
    <n v="10125"/>
    <s v="S18_1342"/>
    <n v="32"/>
    <n v="89.38"/>
    <n v="1"/>
    <n v="2860.16"/>
    <x v="1"/>
    <x v="4"/>
    <x v="0"/>
    <x v="8"/>
  </r>
  <r>
    <n v="10125"/>
    <s v="S18_2795"/>
    <n v="34"/>
    <n v="138.38"/>
    <n v="2"/>
    <n v="4704.92"/>
    <x v="1"/>
    <x v="4"/>
    <x v="0"/>
    <x v="5"/>
  </r>
  <r>
    <n v="10126"/>
    <s v="S10_1949"/>
    <n v="38"/>
    <n v="205.73"/>
    <n v="11"/>
    <n v="7817.74"/>
    <x v="1"/>
    <x v="4"/>
    <x v="1"/>
    <x v="10"/>
  </r>
  <r>
    <n v="10126"/>
    <s v="S10_4962"/>
    <n v="22"/>
    <n v="122.62"/>
    <n v="4"/>
    <n v="2697.6400000000003"/>
    <x v="1"/>
    <x v="4"/>
    <x v="1"/>
    <x v="11"/>
  </r>
  <r>
    <n v="10126"/>
    <s v="S12_1666"/>
    <n v="21"/>
    <n v="135.30000000000001"/>
    <n v="8"/>
    <n v="2841.3"/>
    <x v="1"/>
    <x v="4"/>
    <x v="2"/>
    <x v="12"/>
  </r>
  <r>
    <n v="10126"/>
    <s v="S18_1097"/>
    <n v="38"/>
    <n v="116.67"/>
    <n v="10"/>
    <n v="4433.46"/>
    <x v="1"/>
    <x v="4"/>
    <x v="2"/>
    <x v="13"/>
  </r>
  <r>
    <n v="10126"/>
    <s v="S18_1367"/>
    <n v="42"/>
    <n v="51.21"/>
    <n v="17"/>
    <n v="2150.8200000000002"/>
    <x v="1"/>
    <x v="4"/>
    <x v="0"/>
    <x v="9"/>
  </r>
  <r>
    <n v="10126"/>
    <s v="S18_2432"/>
    <n v="43"/>
    <n v="51.05"/>
    <n v="2"/>
    <n v="2195.15"/>
    <x v="1"/>
    <x v="4"/>
    <x v="2"/>
    <x v="14"/>
  </r>
  <r>
    <n v="10126"/>
    <s v="S18_2949"/>
    <n v="31"/>
    <n v="93.21"/>
    <n v="12"/>
    <n v="2889.5099999999998"/>
    <x v="1"/>
    <x v="4"/>
    <x v="0"/>
    <x v="15"/>
  </r>
  <r>
    <n v="10126"/>
    <s v="S18_2957"/>
    <n v="46"/>
    <n v="61.84"/>
    <n v="14"/>
    <n v="2844.6400000000003"/>
    <x v="1"/>
    <x v="4"/>
    <x v="0"/>
    <x v="16"/>
  </r>
  <r>
    <n v="10126"/>
    <s v="S18_3136"/>
    <n v="30"/>
    <n v="93.2"/>
    <n v="13"/>
    <n v="2796"/>
    <x v="1"/>
    <x v="4"/>
    <x v="0"/>
    <x v="17"/>
  </r>
  <r>
    <n v="10126"/>
    <s v="S18_3320"/>
    <n v="38"/>
    <n v="94.25"/>
    <n v="16"/>
    <n v="3581.5"/>
    <x v="1"/>
    <x v="4"/>
    <x v="0"/>
    <x v="18"/>
  </r>
  <r>
    <n v="10126"/>
    <s v="S18_4600"/>
    <n v="50"/>
    <n v="102.92"/>
    <n v="5"/>
    <n v="5146"/>
    <x v="1"/>
    <x v="4"/>
    <x v="2"/>
    <x v="19"/>
  </r>
  <r>
    <n v="10126"/>
    <s v="S18_4668"/>
    <n v="43"/>
    <n v="47.29"/>
    <n v="9"/>
    <n v="2033.47"/>
    <x v="1"/>
    <x v="4"/>
    <x v="0"/>
    <x v="20"/>
  </r>
  <r>
    <n v="10126"/>
    <s v="S24_2300"/>
    <n v="27"/>
    <n v="122.68"/>
    <n v="1"/>
    <n v="3312.36"/>
    <x v="1"/>
    <x v="4"/>
    <x v="2"/>
    <x v="21"/>
  </r>
  <r>
    <n v="10126"/>
    <s v="S24_4258"/>
    <n v="34"/>
    <n v="83.76"/>
    <n v="15"/>
    <n v="2847.84"/>
    <x v="1"/>
    <x v="4"/>
    <x v="0"/>
    <x v="22"/>
  </r>
  <r>
    <n v="10126"/>
    <s v="S32_1268"/>
    <n v="43"/>
    <n v="82.83"/>
    <n v="3"/>
    <n v="3561.69"/>
    <x v="1"/>
    <x v="4"/>
    <x v="2"/>
    <x v="23"/>
  </r>
  <r>
    <n v="10126"/>
    <s v="S32_3522"/>
    <n v="26"/>
    <n v="62.05"/>
    <n v="7"/>
    <n v="1613.3"/>
    <x v="1"/>
    <x v="4"/>
    <x v="2"/>
    <x v="24"/>
  </r>
  <r>
    <n v="10126"/>
    <s v="S700_2824"/>
    <n v="45"/>
    <n v="97.1"/>
    <n v="6"/>
    <n v="4369.5"/>
    <x v="1"/>
    <x v="4"/>
    <x v="1"/>
    <x v="25"/>
  </r>
  <r>
    <n v="10127"/>
    <s v="S12_1108"/>
    <n v="46"/>
    <n v="193.25"/>
    <n v="2"/>
    <n v="8889.5"/>
    <x v="1"/>
    <x v="5"/>
    <x v="1"/>
    <x v="40"/>
  </r>
  <r>
    <n v="10127"/>
    <s v="S12_3148"/>
    <n v="46"/>
    <n v="140.5"/>
    <n v="3"/>
    <n v="6463"/>
    <x v="1"/>
    <x v="5"/>
    <x v="1"/>
    <x v="26"/>
  </r>
  <r>
    <n v="10127"/>
    <s v="S12_3891"/>
    <n v="42"/>
    <n v="169.56"/>
    <n v="1"/>
    <n v="7121.52"/>
    <x v="1"/>
    <x v="5"/>
    <x v="1"/>
    <x v="41"/>
  </r>
  <r>
    <n v="10127"/>
    <s v="S12_4473"/>
    <n v="24"/>
    <n v="100.73"/>
    <n v="11"/>
    <n v="2417.52"/>
    <x v="1"/>
    <x v="5"/>
    <x v="2"/>
    <x v="27"/>
  </r>
  <r>
    <n v="10127"/>
    <s v="S18_2238"/>
    <n v="45"/>
    <n v="140.81"/>
    <n v="10"/>
    <n v="6336.45"/>
    <x v="1"/>
    <x v="5"/>
    <x v="1"/>
    <x v="28"/>
  </r>
  <r>
    <n v="10127"/>
    <s v="S18_2319"/>
    <n v="45"/>
    <n v="114.14"/>
    <n v="14"/>
    <n v="5136.3"/>
    <x v="1"/>
    <x v="5"/>
    <x v="2"/>
    <x v="29"/>
  </r>
  <r>
    <n v="10127"/>
    <s v="S18_3232"/>
    <n v="22"/>
    <n v="149.02000000000001"/>
    <n v="15"/>
    <n v="3278.44"/>
    <x v="1"/>
    <x v="5"/>
    <x v="1"/>
    <x v="30"/>
  </r>
  <r>
    <n v="10127"/>
    <s v="S18_4027"/>
    <n v="25"/>
    <n v="126.39"/>
    <n v="5"/>
    <n v="3159.75"/>
    <x v="1"/>
    <x v="5"/>
    <x v="1"/>
    <x v="31"/>
  </r>
  <r>
    <n v="10127"/>
    <s v="S24_1444"/>
    <n v="20"/>
    <n v="50.86"/>
    <n v="8"/>
    <n v="1017.2"/>
    <x v="1"/>
    <x v="5"/>
    <x v="1"/>
    <x v="32"/>
  </r>
  <r>
    <n v="10127"/>
    <s v="S24_2840"/>
    <n v="39"/>
    <n v="34.299999999999997"/>
    <n v="12"/>
    <n v="1337.6999999999998"/>
    <x v="1"/>
    <x v="5"/>
    <x v="1"/>
    <x v="33"/>
  </r>
  <r>
    <n v="10127"/>
    <s v="S24_4048"/>
    <n v="20"/>
    <n v="107.63"/>
    <n v="7"/>
    <n v="2152.6"/>
    <x v="1"/>
    <x v="5"/>
    <x v="1"/>
    <x v="34"/>
  </r>
  <r>
    <n v="10127"/>
    <s v="S32_2509"/>
    <n v="45"/>
    <n v="46.53"/>
    <n v="13"/>
    <n v="2093.85"/>
    <x v="1"/>
    <x v="5"/>
    <x v="2"/>
    <x v="35"/>
  </r>
  <r>
    <n v="10127"/>
    <s v="S32_3207"/>
    <n v="29"/>
    <n v="60.9"/>
    <n v="6"/>
    <n v="1766.1"/>
    <x v="1"/>
    <x v="5"/>
    <x v="3"/>
    <x v="36"/>
  </r>
  <r>
    <n v="10127"/>
    <s v="S50_1392"/>
    <n v="46"/>
    <n v="111.12"/>
    <n v="9"/>
    <n v="5111.5200000000004"/>
    <x v="1"/>
    <x v="5"/>
    <x v="2"/>
    <x v="37"/>
  </r>
  <r>
    <n v="10127"/>
    <s v="S50_1514"/>
    <n v="46"/>
    <n v="55.65"/>
    <n v="4"/>
    <n v="2559.9"/>
    <x v="1"/>
    <x v="5"/>
    <x v="3"/>
    <x v="38"/>
  </r>
  <r>
    <n v="10128"/>
    <s v="S18_3140"/>
    <n v="41"/>
    <n v="120.2"/>
    <n v="2"/>
    <n v="4928.2"/>
    <x v="1"/>
    <x v="5"/>
    <x v="0"/>
    <x v="42"/>
  </r>
  <r>
    <n v="10128"/>
    <s v="S18_3259"/>
    <n v="41"/>
    <n v="80.67"/>
    <n v="4"/>
    <n v="3307.4700000000003"/>
    <x v="1"/>
    <x v="5"/>
    <x v="3"/>
    <x v="43"/>
  </r>
  <r>
    <n v="10128"/>
    <s v="S18_4522"/>
    <n v="43"/>
    <n v="77.239999999999995"/>
    <n v="1"/>
    <n v="3321.3199999999997"/>
    <x v="1"/>
    <x v="5"/>
    <x v="0"/>
    <x v="44"/>
  </r>
  <r>
    <n v="10128"/>
    <s v="S700_1938"/>
    <n v="32"/>
    <n v="72.75"/>
    <n v="3"/>
    <n v="2328"/>
    <x v="1"/>
    <x v="5"/>
    <x v="4"/>
    <x v="49"/>
  </r>
  <r>
    <n v="10129"/>
    <s v="S10_4757"/>
    <n v="33"/>
    <n v="123.76"/>
    <n v="2"/>
    <n v="4084.0800000000004"/>
    <x v="1"/>
    <x v="5"/>
    <x v="1"/>
    <x v="39"/>
  </r>
  <r>
    <n v="10129"/>
    <s v="S24_2011"/>
    <n v="45"/>
    <n v="113.06"/>
    <n v="9"/>
    <n v="5087.7"/>
    <x v="1"/>
    <x v="5"/>
    <x v="4"/>
    <x v="45"/>
  </r>
  <r>
    <n v="10129"/>
    <s v="S24_3151"/>
    <n v="41"/>
    <n v="81.430000000000007"/>
    <n v="4"/>
    <n v="3338.63"/>
    <x v="1"/>
    <x v="5"/>
    <x v="0"/>
    <x v="46"/>
  </r>
  <r>
    <n v="10129"/>
    <s v="S24_3816"/>
    <n v="50"/>
    <n v="76.31"/>
    <n v="1"/>
    <n v="3815.5"/>
    <x v="1"/>
    <x v="5"/>
    <x v="0"/>
    <x v="47"/>
  </r>
  <r>
    <n v="10129"/>
    <s v="S700_1138"/>
    <n v="31"/>
    <n v="58.67"/>
    <n v="5"/>
    <n v="1818.77"/>
    <x v="1"/>
    <x v="5"/>
    <x v="4"/>
    <x v="48"/>
  </r>
  <r>
    <n v="10129"/>
    <s v="S700_2610"/>
    <n v="45"/>
    <n v="72.28"/>
    <n v="3"/>
    <n v="3252.6"/>
    <x v="1"/>
    <x v="5"/>
    <x v="4"/>
    <x v="50"/>
  </r>
  <r>
    <n v="10129"/>
    <s v="S700_3505"/>
    <n v="42"/>
    <n v="90.15"/>
    <n v="6"/>
    <n v="3786.3"/>
    <x v="1"/>
    <x v="5"/>
    <x v="4"/>
    <x v="51"/>
  </r>
  <r>
    <n v="10129"/>
    <s v="S700_3962"/>
    <n v="30"/>
    <n v="94.34"/>
    <n v="7"/>
    <n v="2830.2000000000003"/>
    <x v="1"/>
    <x v="5"/>
    <x v="4"/>
    <x v="52"/>
  </r>
  <r>
    <n v="10129"/>
    <s v="S72_3212"/>
    <n v="32"/>
    <n v="44.23"/>
    <n v="8"/>
    <n v="1415.36"/>
    <x v="1"/>
    <x v="5"/>
    <x v="4"/>
    <x v="53"/>
  </r>
  <r>
    <n v="10130"/>
    <s v="S18_3029"/>
    <n v="40"/>
    <n v="68.819999999999993"/>
    <n v="2"/>
    <n v="2752.7999999999997"/>
    <x v="1"/>
    <x v="5"/>
    <x v="4"/>
    <x v="56"/>
  </r>
  <r>
    <n v="10130"/>
    <s v="S18_3856"/>
    <n v="33"/>
    <n v="99.52"/>
    <n v="1"/>
    <n v="3284.16"/>
    <x v="1"/>
    <x v="5"/>
    <x v="0"/>
    <x v="57"/>
  </r>
  <r>
    <n v="10131"/>
    <s v="S18_1662"/>
    <n v="21"/>
    <n v="141.91999999999999"/>
    <n v="4"/>
    <n v="2980.3199999999997"/>
    <x v="1"/>
    <x v="5"/>
    <x v="5"/>
    <x v="54"/>
  </r>
  <r>
    <n v="10131"/>
    <s v="S24_2841"/>
    <n v="35"/>
    <n v="60.97"/>
    <n v="5"/>
    <n v="2133.9499999999998"/>
    <x v="1"/>
    <x v="5"/>
    <x v="5"/>
    <x v="59"/>
  </r>
  <r>
    <n v="10131"/>
    <s v="S24_3420"/>
    <n v="29"/>
    <n v="52.6"/>
    <n v="6"/>
    <n v="1525.4"/>
    <x v="1"/>
    <x v="5"/>
    <x v="0"/>
    <x v="60"/>
  </r>
  <r>
    <n v="10131"/>
    <s v="S24_3949"/>
    <n v="50"/>
    <n v="54.59"/>
    <n v="3"/>
    <n v="2729.5"/>
    <x v="1"/>
    <x v="5"/>
    <x v="5"/>
    <x v="61"/>
  </r>
  <r>
    <n v="10131"/>
    <s v="S700_2047"/>
    <n v="22"/>
    <n v="76.94"/>
    <n v="8"/>
    <n v="1692.6799999999998"/>
    <x v="1"/>
    <x v="5"/>
    <x v="4"/>
    <x v="66"/>
  </r>
  <r>
    <n v="10131"/>
    <s v="S700_2466"/>
    <n v="40"/>
    <n v="86.76"/>
    <n v="1"/>
    <n v="3470.4"/>
    <x v="1"/>
    <x v="5"/>
    <x v="5"/>
    <x v="67"/>
  </r>
  <r>
    <n v="10131"/>
    <s v="S700_4002"/>
    <n v="26"/>
    <n v="63.67"/>
    <n v="2"/>
    <n v="1655.42"/>
    <x v="1"/>
    <x v="5"/>
    <x v="5"/>
    <x v="70"/>
  </r>
  <r>
    <n v="10131"/>
    <s v="S72_1253"/>
    <n v="21"/>
    <n v="40.22"/>
    <n v="7"/>
    <n v="844.62"/>
    <x v="1"/>
    <x v="5"/>
    <x v="5"/>
    <x v="71"/>
  </r>
  <r>
    <n v="10132"/>
    <s v="S700_3167"/>
    <n v="36"/>
    <n v="80"/>
    <n v="1"/>
    <n v="2880"/>
    <x v="1"/>
    <x v="5"/>
    <x v="5"/>
    <x v="69"/>
  </r>
  <r>
    <n v="10133"/>
    <s v="S18_2581"/>
    <n v="49"/>
    <n v="80.260000000000005"/>
    <n v="3"/>
    <n v="3932.7400000000002"/>
    <x v="1"/>
    <x v="5"/>
    <x v="5"/>
    <x v="55"/>
  </r>
  <r>
    <n v="10133"/>
    <s v="S24_1785"/>
    <n v="41"/>
    <n v="109.42"/>
    <n v="5"/>
    <n v="4486.22"/>
    <x v="1"/>
    <x v="5"/>
    <x v="5"/>
    <x v="58"/>
  </r>
  <r>
    <n v="10133"/>
    <s v="S24_4278"/>
    <n v="46"/>
    <n v="61.58"/>
    <n v="4"/>
    <n v="2832.68"/>
    <x v="1"/>
    <x v="5"/>
    <x v="5"/>
    <x v="62"/>
  </r>
  <r>
    <n v="10133"/>
    <s v="S32_1374"/>
    <n v="23"/>
    <n v="80.91"/>
    <n v="1"/>
    <n v="1860.9299999999998"/>
    <x v="1"/>
    <x v="5"/>
    <x v="6"/>
    <x v="79"/>
  </r>
  <r>
    <n v="10133"/>
    <s v="S32_4289"/>
    <n v="49"/>
    <n v="67.41"/>
    <n v="6"/>
    <n v="3303.0899999999997"/>
    <x v="1"/>
    <x v="5"/>
    <x v="0"/>
    <x v="63"/>
  </r>
  <r>
    <n v="10133"/>
    <s v="S50_1341"/>
    <n v="27"/>
    <n v="37.090000000000003"/>
    <n v="7"/>
    <n v="1001.4300000000001"/>
    <x v="1"/>
    <x v="5"/>
    <x v="0"/>
    <x v="64"/>
  </r>
  <r>
    <n v="10133"/>
    <s v="S700_1691"/>
    <n v="24"/>
    <n v="76.73"/>
    <n v="8"/>
    <n v="1841.52"/>
    <x v="1"/>
    <x v="5"/>
    <x v="5"/>
    <x v="65"/>
  </r>
  <r>
    <n v="10133"/>
    <s v="S700_2834"/>
    <n v="27"/>
    <n v="115.09"/>
    <n v="2"/>
    <n v="3107.4300000000003"/>
    <x v="1"/>
    <x v="5"/>
    <x v="5"/>
    <x v="68"/>
  </r>
  <r>
    <n v="10134"/>
    <s v="S10_1678"/>
    <n v="41"/>
    <n v="90.92"/>
    <n v="2"/>
    <n v="3727.7200000000003"/>
    <x v="2"/>
    <x v="6"/>
    <x v="6"/>
    <x v="72"/>
  </r>
  <r>
    <n v="10134"/>
    <s v="S10_2016"/>
    <n v="27"/>
    <n v="116.56"/>
    <n v="5"/>
    <n v="3147.12"/>
    <x v="2"/>
    <x v="6"/>
    <x v="6"/>
    <x v="73"/>
  </r>
  <r>
    <n v="10134"/>
    <s v="S10_4698"/>
    <n v="31"/>
    <n v="187.85"/>
    <n v="4"/>
    <n v="5823.3499999999995"/>
    <x v="2"/>
    <x v="6"/>
    <x v="6"/>
    <x v="74"/>
  </r>
  <r>
    <n v="10134"/>
    <s v="S12_2823"/>
    <n v="20"/>
    <n v="131.04"/>
    <n v="1"/>
    <n v="2620.7999999999997"/>
    <x v="2"/>
    <x v="6"/>
    <x v="6"/>
    <x v="75"/>
  </r>
  <r>
    <n v="10134"/>
    <s v="S18_2625"/>
    <n v="30"/>
    <n v="51.48"/>
    <n v="6"/>
    <n v="1544.3999999999999"/>
    <x v="2"/>
    <x v="6"/>
    <x v="6"/>
    <x v="76"/>
  </r>
  <r>
    <n v="10134"/>
    <s v="S24_1578"/>
    <n v="35"/>
    <n v="94.67"/>
    <n v="3"/>
    <n v="3313.4500000000003"/>
    <x v="2"/>
    <x v="6"/>
    <x v="6"/>
    <x v="77"/>
  </r>
  <r>
    <n v="10134"/>
    <s v="S24_2000"/>
    <n v="43"/>
    <n v="75.41"/>
    <n v="7"/>
    <n v="3242.6299999999997"/>
    <x v="2"/>
    <x v="6"/>
    <x v="6"/>
    <x v="78"/>
  </r>
  <r>
    <n v="10135"/>
    <s v="S12_1099"/>
    <n v="42"/>
    <n v="173.17"/>
    <n v="7"/>
    <n v="7273.1399999999994"/>
    <x v="2"/>
    <x v="6"/>
    <x v="1"/>
    <x v="80"/>
  </r>
  <r>
    <n v="10135"/>
    <s v="S12_3380"/>
    <n v="48"/>
    <n v="110.39"/>
    <n v="5"/>
    <n v="5298.72"/>
    <x v="2"/>
    <x v="6"/>
    <x v="1"/>
    <x v="81"/>
  </r>
  <r>
    <n v="10135"/>
    <s v="S12_3990"/>
    <n v="24"/>
    <n v="72.62"/>
    <n v="8"/>
    <n v="1742.88"/>
    <x v="2"/>
    <x v="6"/>
    <x v="1"/>
    <x v="82"/>
  </r>
  <r>
    <n v="10135"/>
    <s v="S12_4675"/>
    <n v="29"/>
    <n v="103.64"/>
    <n v="4"/>
    <n v="3005.56"/>
    <x v="2"/>
    <x v="6"/>
    <x v="1"/>
    <x v="83"/>
  </r>
  <r>
    <n v="10135"/>
    <s v="S18_1889"/>
    <n v="48"/>
    <n v="66.989999999999995"/>
    <n v="3"/>
    <n v="3215.5199999999995"/>
    <x v="2"/>
    <x v="6"/>
    <x v="1"/>
    <x v="84"/>
  </r>
  <r>
    <n v="10135"/>
    <s v="S18_3278"/>
    <n v="45"/>
    <n v="65.94"/>
    <n v="10"/>
    <n v="2967.2999999999997"/>
    <x v="2"/>
    <x v="6"/>
    <x v="1"/>
    <x v="85"/>
  </r>
  <r>
    <n v="10135"/>
    <s v="S18_3482"/>
    <n v="42"/>
    <n v="139.63999999999999"/>
    <n v="9"/>
    <n v="5864.8799999999992"/>
    <x v="2"/>
    <x v="6"/>
    <x v="1"/>
    <x v="86"/>
  </r>
  <r>
    <n v="10135"/>
    <s v="S18_3782"/>
    <n v="45"/>
    <n v="49.74"/>
    <n v="13"/>
    <n v="2238.3000000000002"/>
    <x v="2"/>
    <x v="6"/>
    <x v="6"/>
    <x v="87"/>
  </r>
  <r>
    <n v="10135"/>
    <s v="S18_4721"/>
    <n v="31"/>
    <n v="133.91999999999999"/>
    <n v="12"/>
    <n v="4151.5199999999995"/>
    <x v="2"/>
    <x v="6"/>
    <x v="1"/>
    <x v="88"/>
  </r>
  <r>
    <n v="10135"/>
    <s v="S24_2360"/>
    <n v="29"/>
    <n v="67.180000000000007"/>
    <n v="16"/>
    <n v="1948.2200000000003"/>
    <x v="2"/>
    <x v="6"/>
    <x v="6"/>
    <x v="89"/>
  </r>
  <r>
    <n v="10135"/>
    <s v="S24_2972"/>
    <n v="20"/>
    <n v="34.36"/>
    <n v="1"/>
    <n v="687.2"/>
    <x v="2"/>
    <x v="6"/>
    <x v="1"/>
    <x v="100"/>
  </r>
  <r>
    <n v="10135"/>
    <s v="S24_3371"/>
    <n v="27"/>
    <n v="52.05"/>
    <n v="6"/>
    <n v="1405.35"/>
    <x v="2"/>
    <x v="6"/>
    <x v="1"/>
    <x v="90"/>
  </r>
  <r>
    <n v="10135"/>
    <s v="S24_3856"/>
    <n v="47"/>
    <n v="139.03"/>
    <n v="2"/>
    <n v="6534.41"/>
    <x v="2"/>
    <x v="6"/>
    <x v="1"/>
    <x v="91"/>
  </r>
  <r>
    <n v="10135"/>
    <s v="S24_4620"/>
    <n v="23"/>
    <n v="76.8"/>
    <n v="11"/>
    <n v="1766.3999999999999"/>
    <x v="2"/>
    <x v="6"/>
    <x v="1"/>
    <x v="92"/>
  </r>
  <r>
    <n v="10135"/>
    <s v="S32_2206"/>
    <n v="33"/>
    <n v="38.619999999999997"/>
    <n v="14"/>
    <n v="1274.4599999999998"/>
    <x v="2"/>
    <x v="6"/>
    <x v="6"/>
    <x v="93"/>
  </r>
  <r>
    <n v="10135"/>
    <s v="S32_4485"/>
    <n v="30"/>
    <n v="91.85"/>
    <n v="17"/>
    <n v="2755.5"/>
    <x v="2"/>
    <x v="6"/>
    <x v="6"/>
    <x v="94"/>
  </r>
  <r>
    <n v="10135"/>
    <s v="S50_4713"/>
    <n v="44"/>
    <n v="78.92"/>
    <n v="15"/>
    <n v="3472.48"/>
    <x v="2"/>
    <x v="6"/>
    <x v="6"/>
    <x v="95"/>
  </r>
  <r>
    <n v="10136"/>
    <s v="S18_1129"/>
    <n v="25"/>
    <n v="117.48"/>
    <n v="2"/>
    <n v="2937"/>
    <x v="2"/>
    <x v="6"/>
    <x v="1"/>
    <x v="96"/>
  </r>
  <r>
    <n v="10136"/>
    <s v="S18_1984"/>
    <n v="36"/>
    <n v="120.91"/>
    <n v="1"/>
    <n v="4352.76"/>
    <x v="2"/>
    <x v="6"/>
    <x v="1"/>
    <x v="97"/>
  </r>
  <r>
    <n v="10136"/>
    <s v="S18_3232"/>
    <n v="41"/>
    <n v="169.34"/>
    <n v="3"/>
    <n v="6942.9400000000005"/>
    <x v="2"/>
    <x v="6"/>
    <x v="1"/>
    <x v="30"/>
  </r>
  <r>
    <n v="10137"/>
    <s v="S18_1589"/>
    <n v="44"/>
    <n v="115.73"/>
    <n v="2"/>
    <n v="5092.12"/>
    <x v="2"/>
    <x v="6"/>
    <x v="1"/>
    <x v="101"/>
  </r>
  <r>
    <n v="10137"/>
    <s v="S18_2870"/>
    <n v="37"/>
    <n v="110.88"/>
    <n v="3"/>
    <n v="4102.5599999999995"/>
    <x v="2"/>
    <x v="6"/>
    <x v="1"/>
    <x v="98"/>
  </r>
  <r>
    <n v="10137"/>
    <s v="S18_3685"/>
    <n v="31"/>
    <n v="118.68"/>
    <n v="4"/>
    <n v="3679.0800000000004"/>
    <x v="2"/>
    <x v="6"/>
    <x v="1"/>
    <x v="99"/>
  </r>
  <r>
    <n v="10137"/>
    <s v="S24_1628"/>
    <n v="26"/>
    <n v="40.25"/>
    <n v="1"/>
    <n v="1046.5"/>
    <x v="2"/>
    <x v="6"/>
    <x v="1"/>
    <x v="104"/>
  </r>
  <r>
    <n v="10138"/>
    <s v="S18_1749"/>
    <n v="33"/>
    <n v="149.6"/>
    <n v="6"/>
    <n v="4936.8"/>
    <x v="2"/>
    <x v="6"/>
    <x v="0"/>
    <x v="0"/>
  </r>
  <r>
    <n v="10138"/>
    <s v="S18_2248"/>
    <n v="22"/>
    <n v="51.46"/>
    <n v="5"/>
    <n v="1132.1200000000001"/>
    <x v="2"/>
    <x v="6"/>
    <x v="0"/>
    <x v="1"/>
  </r>
  <r>
    <n v="10138"/>
    <s v="S18_2325"/>
    <n v="38"/>
    <n v="114.42"/>
    <n v="3"/>
    <n v="4347.96"/>
    <x v="2"/>
    <x v="6"/>
    <x v="0"/>
    <x v="4"/>
  </r>
  <r>
    <n v="10138"/>
    <s v="S18_4409"/>
    <n v="47"/>
    <n v="79.150000000000006"/>
    <n v="7"/>
    <n v="3720.05"/>
    <x v="2"/>
    <x v="6"/>
    <x v="0"/>
    <x v="2"/>
  </r>
  <r>
    <n v="10138"/>
    <s v="S18_4933"/>
    <n v="23"/>
    <n v="64.86"/>
    <n v="8"/>
    <n v="1491.78"/>
    <x v="2"/>
    <x v="6"/>
    <x v="1"/>
    <x v="102"/>
  </r>
  <r>
    <n v="10138"/>
    <s v="S24_1046"/>
    <n v="45"/>
    <n v="59.53"/>
    <n v="12"/>
    <n v="2678.85"/>
    <x v="2"/>
    <x v="6"/>
    <x v="1"/>
    <x v="103"/>
  </r>
  <r>
    <n v="10138"/>
    <s v="S24_1937"/>
    <n v="22"/>
    <n v="33.19"/>
    <n v="2"/>
    <n v="730.18"/>
    <x v="2"/>
    <x v="6"/>
    <x v="0"/>
    <x v="6"/>
  </r>
  <r>
    <n v="10138"/>
    <s v="S24_2022"/>
    <n v="33"/>
    <n v="38.53"/>
    <n v="1"/>
    <n v="1271.49"/>
    <x v="2"/>
    <x v="6"/>
    <x v="0"/>
    <x v="7"/>
  </r>
  <r>
    <n v="10138"/>
    <s v="S24_2766"/>
    <n v="28"/>
    <n v="73.599999999999994"/>
    <n v="10"/>
    <n v="2060.7999999999997"/>
    <x v="2"/>
    <x v="6"/>
    <x v="1"/>
    <x v="105"/>
  </r>
  <r>
    <n v="10138"/>
    <s v="S24_2887"/>
    <n v="30"/>
    <n v="96.3"/>
    <n v="9"/>
    <n v="2889"/>
    <x v="2"/>
    <x v="6"/>
    <x v="1"/>
    <x v="106"/>
  </r>
  <r>
    <n v="10138"/>
    <s v="S24_3191"/>
    <n v="49"/>
    <n v="77.05"/>
    <n v="11"/>
    <n v="3775.45"/>
    <x v="2"/>
    <x v="6"/>
    <x v="1"/>
    <x v="107"/>
  </r>
  <r>
    <n v="10138"/>
    <s v="S24_3432"/>
    <n v="21"/>
    <n v="99.58"/>
    <n v="13"/>
    <n v="2091.1799999999998"/>
    <x v="2"/>
    <x v="6"/>
    <x v="1"/>
    <x v="108"/>
  </r>
  <r>
    <n v="10138"/>
    <s v="S24_3969"/>
    <n v="29"/>
    <n v="32.82"/>
    <n v="4"/>
    <n v="951.78"/>
    <x v="2"/>
    <x v="6"/>
    <x v="0"/>
    <x v="3"/>
  </r>
  <r>
    <n v="10139"/>
    <s v="S18_1342"/>
    <n v="31"/>
    <n v="89.38"/>
    <n v="7"/>
    <n v="2770.7799999999997"/>
    <x v="2"/>
    <x v="6"/>
    <x v="0"/>
    <x v="8"/>
  </r>
  <r>
    <n v="10139"/>
    <s v="S18_1367"/>
    <n v="49"/>
    <n v="52.83"/>
    <n v="6"/>
    <n v="2588.67"/>
    <x v="2"/>
    <x v="6"/>
    <x v="0"/>
    <x v="9"/>
  </r>
  <r>
    <n v="10139"/>
    <s v="S18_2795"/>
    <n v="41"/>
    <n v="151.88"/>
    <n v="8"/>
    <n v="6227.08"/>
    <x v="2"/>
    <x v="6"/>
    <x v="0"/>
    <x v="5"/>
  </r>
  <r>
    <n v="10139"/>
    <s v="S18_2949"/>
    <n v="46"/>
    <n v="91.18"/>
    <n v="1"/>
    <n v="4194.2800000000007"/>
    <x v="2"/>
    <x v="6"/>
    <x v="0"/>
    <x v="15"/>
  </r>
  <r>
    <n v="10139"/>
    <s v="S18_2957"/>
    <n v="20"/>
    <n v="52.47"/>
    <n v="3"/>
    <n v="1049.4000000000001"/>
    <x v="2"/>
    <x v="6"/>
    <x v="0"/>
    <x v="16"/>
  </r>
  <r>
    <n v="10139"/>
    <s v="S18_3136"/>
    <n v="20"/>
    <n v="101.58"/>
    <n v="2"/>
    <n v="2031.6"/>
    <x v="2"/>
    <x v="6"/>
    <x v="0"/>
    <x v="17"/>
  </r>
  <r>
    <n v="10139"/>
    <s v="S18_3320"/>
    <n v="30"/>
    <n v="81.349999999999994"/>
    <n v="5"/>
    <n v="2440.5"/>
    <x v="2"/>
    <x v="6"/>
    <x v="0"/>
    <x v="18"/>
  </r>
  <r>
    <n v="10139"/>
    <s v="S24_4258"/>
    <n v="29"/>
    <n v="93.49"/>
    <n v="4"/>
    <n v="2711.21"/>
    <x v="2"/>
    <x v="6"/>
    <x v="0"/>
    <x v="22"/>
  </r>
  <r>
    <n v="10140"/>
    <s v="S10_1949"/>
    <n v="37"/>
    <n v="186.44"/>
    <n v="11"/>
    <n v="6898.28"/>
    <x v="2"/>
    <x v="6"/>
    <x v="1"/>
    <x v="10"/>
  </r>
  <r>
    <n v="10140"/>
    <s v="S10_4962"/>
    <n v="26"/>
    <n v="131.49"/>
    <n v="4"/>
    <n v="3418.7400000000002"/>
    <x v="2"/>
    <x v="6"/>
    <x v="1"/>
    <x v="11"/>
  </r>
  <r>
    <n v="10140"/>
    <s v="S12_1666"/>
    <n v="38"/>
    <n v="118.9"/>
    <n v="8"/>
    <n v="4518.2"/>
    <x v="2"/>
    <x v="6"/>
    <x v="2"/>
    <x v="12"/>
  </r>
  <r>
    <n v="10140"/>
    <s v="S18_1097"/>
    <n v="32"/>
    <n v="95.67"/>
    <n v="10"/>
    <n v="3061.44"/>
    <x v="2"/>
    <x v="6"/>
    <x v="2"/>
    <x v="13"/>
  </r>
  <r>
    <n v="10140"/>
    <s v="S18_2432"/>
    <n v="46"/>
    <n v="51.05"/>
    <n v="2"/>
    <n v="2348.2999999999997"/>
    <x v="2"/>
    <x v="6"/>
    <x v="2"/>
    <x v="14"/>
  </r>
  <r>
    <n v="10140"/>
    <s v="S18_4600"/>
    <n v="40"/>
    <n v="100.5"/>
    <n v="5"/>
    <n v="4020"/>
    <x v="2"/>
    <x v="6"/>
    <x v="2"/>
    <x v="19"/>
  </r>
  <r>
    <n v="10140"/>
    <s v="S18_4668"/>
    <n v="29"/>
    <n v="40.25"/>
    <n v="9"/>
    <n v="1167.25"/>
    <x v="2"/>
    <x v="6"/>
    <x v="0"/>
    <x v="20"/>
  </r>
  <r>
    <n v="10140"/>
    <s v="S24_2300"/>
    <n v="47"/>
    <n v="118.84"/>
    <n v="1"/>
    <n v="5585.4800000000005"/>
    <x v="2"/>
    <x v="6"/>
    <x v="2"/>
    <x v="21"/>
  </r>
  <r>
    <n v="10140"/>
    <s v="S32_1268"/>
    <n v="26"/>
    <n v="87.64"/>
    <n v="3"/>
    <n v="2278.64"/>
    <x v="2"/>
    <x v="6"/>
    <x v="2"/>
    <x v="23"/>
  </r>
  <r>
    <n v="10140"/>
    <s v="S32_3522"/>
    <n v="28"/>
    <n v="62.05"/>
    <n v="7"/>
    <n v="1737.3999999999999"/>
    <x v="2"/>
    <x v="6"/>
    <x v="2"/>
    <x v="24"/>
  </r>
  <r>
    <n v="10140"/>
    <s v="S700_2824"/>
    <n v="36"/>
    <n v="101.15"/>
    <n v="6"/>
    <n v="3641.4"/>
    <x v="2"/>
    <x v="6"/>
    <x v="1"/>
    <x v="25"/>
  </r>
  <r>
    <n v="10141"/>
    <s v="S12_4473"/>
    <n v="21"/>
    <n v="114.95"/>
    <n v="5"/>
    <n v="2413.9500000000003"/>
    <x v="2"/>
    <x v="7"/>
    <x v="2"/>
    <x v="27"/>
  </r>
  <r>
    <n v="10141"/>
    <s v="S18_2238"/>
    <n v="39"/>
    <n v="160.46"/>
    <n v="4"/>
    <n v="6257.9400000000005"/>
    <x v="2"/>
    <x v="7"/>
    <x v="1"/>
    <x v="28"/>
  </r>
  <r>
    <n v="10141"/>
    <s v="S18_2319"/>
    <n v="47"/>
    <n v="103.09"/>
    <n v="8"/>
    <n v="4845.2300000000005"/>
    <x v="2"/>
    <x v="7"/>
    <x v="2"/>
    <x v="29"/>
  </r>
  <r>
    <n v="10141"/>
    <s v="S18_3232"/>
    <n v="34"/>
    <n v="143.94"/>
    <n v="9"/>
    <n v="4893.96"/>
    <x v="2"/>
    <x v="7"/>
    <x v="1"/>
    <x v="30"/>
  </r>
  <r>
    <n v="10141"/>
    <s v="S24_1444"/>
    <n v="20"/>
    <n v="50.86"/>
    <n v="2"/>
    <n v="1017.2"/>
    <x v="2"/>
    <x v="7"/>
    <x v="1"/>
    <x v="32"/>
  </r>
  <r>
    <n v="10141"/>
    <s v="S24_2840"/>
    <n v="21"/>
    <n v="32.18"/>
    <n v="6"/>
    <n v="675.78"/>
    <x v="2"/>
    <x v="7"/>
    <x v="1"/>
    <x v="33"/>
  </r>
  <r>
    <n v="10141"/>
    <s v="S24_4048"/>
    <n v="40"/>
    <n v="104.09"/>
    <n v="1"/>
    <n v="4163.6000000000004"/>
    <x v="2"/>
    <x v="7"/>
    <x v="1"/>
    <x v="34"/>
  </r>
  <r>
    <n v="10141"/>
    <s v="S32_2509"/>
    <n v="24"/>
    <n v="53.03"/>
    <n v="7"/>
    <n v="1272.72"/>
    <x v="2"/>
    <x v="7"/>
    <x v="2"/>
    <x v="35"/>
  </r>
  <r>
    <n v="10141"/>
    <s v="S50_1392"/>
    <n v="44"/>
    <n v="94.92"/>
    <n v="3"/>
    <n v="4176.4800000000005"/>
    <x v="2"/>
    <x v="7"/>
    <x v="2"/>
    <x v="37"/>
  </r>
  <r>
    <n v="10142"/>
    <s v="S12_1108"/>
    <n v="33"/>
    <n v="166.24"/>
    <n v="12"/>
    <n v="5485.92"/>
    <x v="2"/>
    <x v="7"/>
    <x v="1"/>
    <x v="40"/>
  </r>
  <r>
    <n v="10142"/>
    <s v="S12_3148"/>
    <n v="33"/>
    <n v="140.5"/>
    <n v="13"/>
    <n v="4636.5"/>
    <x v="2"/>
    <x v="7"/>
    <x v="1"/>
    <x v="26"/>
  </r>
  <r>
    <n v="10142"/>
    <s v="S12_3891"/>
    <n v="46"/>
    <n v="167.83"/>
    <n v="11"/>
    <n v="7720.18"/>
    <x v="2"/>
    <x v="7"/>
    <x v="1"/>
    <x v="41"/>
  </r>
  <r>
    <n v="10142"/>
    <s v="S18_3140"/>
    <n v="47"/>
    <n v="129.76"/>
    <n v="8"/>
    <n v="6098.7199999999993"/>
    <x v="2"/>
    <x v="7"/>
    <x v="0"/>
    <x v="42"/>
  </r>
  <r>
    <n v="10142"/>
    <s v="S18_3259"/>
    <n v="22"/>
    <n v="95.8"/>
    <n v="10"/>
    <n v="2107.6"/>
    <x v="2"/>
    <x v="7"/>
    <x v="3"/>
    <x v="43"/>
  </r>
  <r>
    <n v="10142"/>
    <s v="S18_4027"/>
    <n v="24"/>
    <n v="122.08"/>
    <n v="15"/>
    <n v="2929.92"/>
    <x v="2"/>
    <x v="7"/>
    <x v="1"/>
    <x v="31"/>
  </r>
  <r>
    <n v="10142"/>
    <s v="S18_4522"/>
    <n v="24"/>
    <n v="79.87"/>
    <n v="7"/>
    <n v="1916.88"/>
    <x v="2"/>
    <x v="7"/>
    <x v="0"/>
    <x v="44"/>
  </r>
  <r>
    <n v="10142"/>
    <s v="S24_2011"/>
    <n v="33"/>
    <n v="114.29"/>
    <n v="6"/>
    <n v="3771.57"/>
    <x v="2"/>
    <x v="7"/>
    <x v="4"/>
    <x v="45"/>
  </r>
  <r>
    <n v="10142"/>
    <s v="S24_3151"/>
    <n v="49"/>
    <n v="74.349999999999994"/>
    <n v="1"/>
    <n v="3643.1499999999996"/>
    <x v="2"/>
    <x v="7"/>
    <x v="0"/>
    <x v="46"/>
  </r>
  <r>
    <n v="10142"/>
    <s v="S32_3207"/>
    <n v="42"/>
    <n v="60.9"/>
    <n v="16"/>
    <n v="2557.7999999999997"/>
    <x v="2"/>
    <x v="7"/>
    <x v="3"/>
    <x v="36"/>
  </r>
  <r>
    <n v="10142"/>
    <s v="S50_1514"/>
    <n v="42"/>
    <n v="56.24"/>
    <n v="14"/>
    <n v="2362.08"/>
    <x v="2"/>
    <x v="7"/>
    <x v="3"/>
    <x v="38"/>
  </r>
  <r>
    <n v="10142"/>
    <s v="S700_1138"/>
    <n v="41"/>
    <n v="55.34"/>
    <n v="2"/>
    <n v="2268.94"/>
    <x v="2"/>
    <x v="7"/>
    <x v="4"/>
    <x v="48"/>
  </r>
  <r>
    <n v="10142"/>
    <s v="S700_1938"/>
    <n v="43"/>
    <n v="77.08"/>
    <n v="9"/>
    <n v="3314.44"/>
    <x v="2"/>
    <x v="7"/>
    <x v="4"/>
    <x v="49"/>
  </r>
  <r>
    <n v="10142"/>
    <s v="S700_3505"/>
    <n v="21"/>
    <n v="92.16"/>
    <n v="3"/>
    <n v="1935.36"/>
    <x v="2"/>
    <x v="7"/>
    <x v="4"/>
    <x v="51"/>
  </r>
  <r>
    <n v="10142"/>
    <s v="S700_3962"/>
    <n v="38"/>
    <n v="91.37"/>
    <n v="4"/>
    <n v="3472.0600000000004"/>
    <x v="2"/>
    <x v="7"/>
    <x v="4"/>
    <x v="52"/>
  </r>
  <r>
    <n v="10142"/>
    <s v="S72_3212"/>
    <n v="39"/>
    <n v="46.96"/>
    <n v="5"/>
    <n v="1831.44"/>
    <x v="2"/>
    <x v="7"/>
    <x v="4"/>
    <x v="53"/>
  </r>
  <r>
    <n v="10143"/>
    <s v="S10_4757"/>
    <n v="49"/>
    <n v="133.28"/>
    <n v="15"/>
    <n v="6530.72"/>
    <x v="2"/>
    <x v="7"/>
    <x v="1"/>
    <x v="39"/>
  </r>
  <r>
    <n v="10143"/>
    <s v="S18_1662"/>
    <n v="32"/>
    <n v="126.15"/>
    <n v="7"/>
    <n v="4036.8"/>
    <x v="2"/>
    <x v="7"/>
    <x v="5"/>
    <x v="54"/>
  </r>
  <r>
    <n v="10143"/>
    <s v="S18_3029"/>
    <n v="46"/>
    <n v="70.540000000000006"/>
    <n v="13"/>
    <n v="3244.84"/>
    <x v="2"/>
    <x v="7"/>
    <x v="4"/>
    <x v="56"/>
  </r>
  <r>
    <n v="10143"/>
    <s v="S18_3856"/>
    <n v="34"/>
    <n v="99.52"/>
    <n v="12"/>
    <n v="3383.68"/>
    <x v="2"/>
    <x v="7"/>
    <x v="0"/>
    <x v="57"/>
  </r>
  <r>
    <n v="10143"/>
    <s v="S24_2841"/>
    <n v="27"/>
    <n v="63.71"/>
    <n v="8"/>
    <n v="1720.17"/>
    <x v="2"/>
    <x v="7"/>
    <x v="5"/>
    <x v="59"/>
  </r>
  <r>
    <n v="10143"/>
    <s v="S24_3420"/>
    <n v="33"/>
    <n v="59.83"/>
    <n v="9"/>
    <n v="1974.3899999999999"/>
    <x v="2"/>
    <x v="7"/>
    <x v="0"/>
    <x v="60"/>
  </r>
  <r>
    <n v="10143"/>
    <s v="S24_3816"/>
    <n v="23"/>
    <n v="74.64"/>
    <n v="14"/>
    <n v="1716.72"/>
    <x v="2"/>
    <x v="7"/>
    <x v="0"/>
    <x v="47"/>
  </r>
  <r>
    <n v="10143"/>
    <s v="S24_3949"/>
    <n v="28"/>
    <n v="55.96"/>
    <n v="6"/>
    <n v="1566.88"/>
    <x v="2"/>
    <x v="7"/>
    <x v="5"/>
    <x v="61"/>
  </r>
  <r>
    <n v="10143"/>
    <s v="S50_1341"/>
    <n v="34"/>
    <n v="34.909999999999997"/>
    <n v="1"/>
    <n v="1186.9399999999998"/>
    <x v="2"/>
    <x v="7"/>
    <x v="0"/>
    <x v="64"/>
  </r>
  <r>
    <n v="10143"/>
    <s v="S700_1691"/>
    <n v="36"/>
    <n v="86.77"/>
    <n v="2"/>
    <n v="3123.72"/>
    <x v="2"/>
    <x v="7"/>
    <x v="5"/>
    <x v="65"/>
  </r>
  <r>
    <n v="10143"/>
    <s v="S700_2047"/>
    <n v="26"/>
    <n v="87.8"/>
    <n v="11"/>
    <n v="2282.7999999999997"/>
    <x v="2"/>
    <x v="7"/>
    <x v="4"/>
    <x v="66"/>
  </r>
  <r>
    <n v="10143"/>
    <s v="S700_2466"/>
    <n v="26"/>
    <n v="79.78"/>
    <n v="4"/>
    <n v="2074.2800000000002"/>
    <x v="2"/>
    <x v="7"/>
    <x v="5"/>
    <x v="67"/>
  </r>
  <r>
    <n v="10143"/>
    <s v="S700_2610"/>
    <n v="31"/>
    <n v="69.39"/>
    <n v="16"/>
    <n v="2151.09"/>
    <x v="2"/>
    <x v="7"/>
    <x v="4"/>
    <x v="50"/>
  </r>
  <r>
    <n v="10143"/>
    <s v="S700_3167"/>
    <n v="28"/>
    <n v="70.400000000000006"/>
    <n v="3"/>
    <n v="1971.2000000000003"/>
    <x v="2"/>
    <x v="7"/>
    <x v="5"/>
    <x v="69"/>
  </r>
  <r>
    <n v="10143"/>
    <s v="S700_4002"/>
    <n v="34"/>
    <n v="65.150000000000006"/>
    <n v="5"/>
    <n v="2215.1000000000004"/>
    <x v="2"/>
    <x v="7"/>
    <x v="5"/>
    <x v="70"/>
  </r>
  <r>
    <n v="10143"/>
    <s v="S72_1253"/>
    <n v="37"/>
    <n v="49.66"/>
    <n v="10"/>
    <n v="1837.4199999999998"/>
    <x v="2"/>
    <x v="7"/>
    <x v="5"/>
    <x v="71"/>
  </r>
  <r>
    <n v="10144"/>
    <s v="S32_4289"/>
    <n v="20"/>
    <n v="56.41"/>
    <n v="1"/>
    <n v="1128.1999999999998"/>
    <x v="2"/>
    <x v="7"/>
    <x v="0"/>
    <x v="63"/>
  </r>
  <r>
    <n v="10145"/>
    <s v="S10_1678"/>
    <n v="45"/>
    <n v="76.56"/>
    <n v="6"/>
    <n v="3445.2000000000003"/>
    <x v="2"/>
    <x v="7"/>
    <x v="6"/>
    <x v="72"/>
  </r>
  <r>
    <n v="10145"/>
    <s v="S10_2016"/>
    <n v="37"/>
    <n v="104.67"/>
    <n v="9"/>
    <n v="3872.79"/>
    <x v="2"/>
    <x v="7"/>
    <x v="6"/>
    <x v="73"/>
  </r>
  <r>
    <n v="10145"/>
    <s v="S10_4698"/>
    <n v="33"/>
    <n v="154.93"/>
    <n v="8"/>
    <n v="5112.6900000000005"/>
    <x v="2"/>
    <x v="7"/>
    <x v="6"/>
    <x v="74"/>
  </r>
  <r>
    <n v="10145"/>
    <s v="S12_2823"/>
    <n v="49"/>
    <n v="146.1"/>
    <n v="5"/>
    <n v="7158.9"/>
    <x v="2"/>
    <x v="7"/>
    <x v="6"/>
    <x v="75"/>
  </r>
  <r>
    <n v="10145"/>
    <s v="S18_2581"/>
    <n v="30"/>
    <n v="71.81"/>
    <n v="14"/>
    <n v="2154.3000000000002"/>
    <x v="2"/>
    <x v="7"/>
    <x v="5"/>
    <x v="55"/>
  </r>
  <r>
    <n v="10145"/>
    <s v="S18_2625"/>
    <n v="30"/>
    <n v="52.7"/>
    <n v="10"/>
    <n v="1581"/>
    <x v="2"/>
    <x v="7"/>
    <x v="6"/>
    <x v="76"/>
  </r>
  <r>
    <n v="10145"/>
    <s v="S24_1578"/>
    <n v="43"/>
    <n v="103.68"/>
    <n v="7"/>
    <n v="4458.2400000000007"/>
    <x v="2"/>
    <x v="7"/>
    <x v="6"/>
    <x v="77"/>
  </r>
  <r>
    <n v="10145"/>
    <s v="S24_1785"/>
    <n v="40"/>
    <n v="87.54"/>
    <n v="16"/>
    <n v="3501.6000000000004"/>
    <x v="2"/>
    <x v="7"/>
    <x v="5"/>
    <x v="58"/>
  </r>
  <r>
    <n v="10145"/>
    <s v="S24_2000"/>
    <n v="47"/>
    <n v="63.98"/>
    <n v="11"/>
    <n v="3007.06"/>
    <x v="2"/>
    <x v="7"/>
    <x v="6"/>
    <x v="78"/>
  </r>
  <r>
    <n v="10145"/>
    <s v="S24_2360"/>
    <n v="27"/>
    <n v="56.1"/>
    <n v="3"/>
    <n v="1514.7"/>
    <x v="2"/>
    <x v="7"/>
    <x v="6"/>
    <x v="89"/>
  </r>
  <r>
    <n v="10145"/>
    <s v="S24_4278"/>
    <n v="33"/>
    <n v="71.73"/>
    <n v="15"/>
    <n v="2367.09"/>
    <x v="2"/>
    <x v="7"/>
    <x v="5"/>
    <x v="62"/>
  </r>
  <r>
    <n v="10145"/>
    <s v="S32_1374"/>
    <n v="33"/>
    <n v="99.89"/>
    <n v="12"/>
    <n v="3296.37"/>
    <x v="2"/>
    <x v="7"/>
    <x v="6"/>
    <x v="79"/>
  </r>
  <r>
    <n v="10145"/>
    <s v="S32_2206"/>
    <n v="31"/>
    <n v="39.43"/>
    <n v="1"/>
    <n v="1222.33"/>
    <x v="2"/>
    <x v="7"/>
    <x v="6"/>
    <x v="93"/>
  </r>
  <r>
    <n v="10145"/>
    <s v="S32_4485"/>
    <n v="27"/>
    <n v="95.93"/>
    <n v="4"/>
    <n v="2590.11"/>
    <x v="2"/>
    <x v="7"/>
    <x v="6"/>
    <x v="94"/>
  </r>
  <r>
    <n v="10145"/>
    <s v="S50_4713"/>
    <n v="38"/>
    <n v="73.22"/>
    <n v="2"/>
    <n v="2782.36"/>
    <x v="2"/>
    <x v="7"/>
    <x v="6"/>
    <x v="95"/>
  </r>
  <r>
    <n v="10145"/>
    <s v="S700_2834"/>
    <n v="20"/>
    <n v="113.9"/>
    <n v="13"/>
    <n v="2278"/>
    <x v="2"/>
    <x v="7"/>
    <x v="5"/>
    <x v="68"/>
  </r>
  <r>
    <n v="10146"/>
    <s v="S18_3782"/>
    <n v="47"/>
    <n v="60.3"/>
    <n v="2"/>
    <n v="2834.1"/>
    <x v="2"/>
    <x v="8"/>
    <x v="6"/>
    <x v="87"/>
  </r>
  <r>
    <n v="10146"/>
    <s v="S18_4721"/>
    <n v="29"/>
    <n v="130.94"/>
    <n v="1"/>
    <n v="3797.2599999999998"/>
    <x v="2"/>
    <x v="8"/>
    <x v="1"/>
    <x v="88"/>
  </r>
  <r>
    <n v="10147"/>
    <s v="S12_1099"/>
    <n v="48"/>
    <n v="161.49"/>
    <n v="7"/>
    <n v="7751.52"/>
    <x v="2"/>
    <x v="8"/>
    <x v="1"/>
    <x v="80"/>
  </r>
  <r>
    <n v="10147"/>
    <s v="S12_3380"/>
    <n v="31"/>
    <n v="110.39"/>
    <n v="5"/>
    <n v="3422.09"/>
    <x v="2"/>
    <x v="8"/>
    <x v="1"/>
    <x v="81"/>
  </r>
  <r>
    <n v="10147"/>
    <s v="S12_3990"/>
    <n v="21"/>
    <n v="74.209999999999994"/>
    <n v="8"/>
    <n v="1558.4099999999999"/>
    <x v="2"/>
    <x v="8"/>
    <x v="1"/>
    <x v="82"/>
  </r>
  <r>
    <n v="10147"/>
    <s v="S12_4675"/>
    <n v="33"/>
    <n v="97.89"/>
    <n v="4"/>
    <n v="3230.37"/>
    <x v="2"/>
    <x v="8"/>
    <x v="1"/>
    <x v="83"/>
  </r>
  <r>
    <n v="10147"/>
    <s v="S18_1889"/>
    <n v="26"/>
    <n v="70.84"/>
    <n v="3"/>
    <n v="1841.8400000000001"/>
    <x v="2"/>
    <x v="8"/>
    <x v="1"/>
    <x v="84"/>
  </r>
  <r>
    <n v="10147"/>
    <s v="S18_3278"/>
    <n v="36"/>
    <n v="74.78"/>
    <n v="10"/>
    <n v="2692.08"/>
    <x v="2"/>
    <x v="8"/>
    <x v="1"/>
    <x v="85"/>
  </r>
  <r>
    <n v="10147"/>
    <s v="S18_3482"/>
    <n v="37"/>
    <n v="129.35"/>
    <n v="9"/>
    <n v="4785.95"/>
    <x v="2"/>
    <x v="8"/>
    <x v="1"/>
    <x v="86"/>
  </r>
  <r>
    <n v="10147"/>
    <s v="S24_2972"/>
    <n v="25"/>
    <n v="33.229999999999997"/>
    <n v="1"/>
    <n v="830.74999999999989"/>
    <x v="2"/>
    <x v="8"/>
    <x v="1"/>
    <x v="100"/>
  </r>
  <r>
    <n v="10147"/>
    <s v="S24_3371"/>
    <n v="30"/>
    <n v="48.98"/>
    <n v="6"/>
    <n v="1469.3999999999999"/>
    <x v="2"/>
    <x v="8"/>
    <x v="1"/>
    <x v="90"/>
  </r>
  <r>
    <n v="10147"/>
    <s v="S24_3856"/>
    <n v="23"/>
    <n v="123.58"/>
    <n v="2"/>
    <n v="2842.34"/>
    <x v="2"/>
    <x v="8"/>
    <x v="1"/>
    <x v="91"/>
  </r>
  <r>
    <n v="10147"/>
    <s v="S24_4620"/>
    <n v="31"/>
    <n v="72.760000000000005"/>
    <n v="11"/>
    <n v="2255.56"/>
    <x v="2"/>
    <x v="8"/>
    <x v="1"/>
    <x v="92"/>
  </r>
  <r>
    <n v="10148"/>
    <s v="S18_1129"/>
    <n v="23"/>
    <n v="114.65"/>
    <n v="13"/>
    <n v="2636.9500000000003"/>
    <x v="2"/>
    <x v="8"/>
    <x v="1"/>
    <x v="96"/>
  </r>
  <r>
    <n v="10148"/>
    <s v="S18_1589"/>
    <n v="47"/>
    <n v="108.26"/>
    <n v="9"/>
    <n v="5088.22"/>
    <x v="2"/>
    <x v="8"/>
    <x v="1"/>
    <x v="101"/>
  </r>
  <r>
    <n v="10148"/>
    <s v="S18_1984"/>
    <n v="25"/>
    <n v="136.56"/>
    <n v="12"/>
    <n v="3414"/>
    <x v="2"/>
    <x v="8"/>
    <x v="1"/>
    <x v="97"/>
  </r>
  <r>
    <n v="10148"/>
    <s v="S18_2870"/>
    <n v="27"/>
    <n v="113.52"/>
    <n v="10"/>
    <n v="3065.04"/>
    <x v="2"/>
    <x v="8"/>
    <x v="1"/>
    <x v="98"/>
  </r>
  <r>
    <n v="10148"/>
    <s v="S18_3232"/>
    <n v="32"/>
    <n v="143.94"/>
    <n v="14"/>
    <n v="4606.08"/>
    <x v="2"/>
    <x v="8"/>
    <x v="1"/>
    <x v="30"/>
  </r>
  <r>
    <n v="10148"/>
    <s v="S18_3685"/>
    <n v="28"/>
    <n v="135.63"/>
    <n v="11"/>
    <n v="3797.64"/>
    <x v="2"/>
    <x v="8"/>
    <x v="1"/>
    <x v="99"/>
  </r>
  <r>
    <n v="10148"/>
    <s v="S18_4409"/>
    <n v="34"/>
    <n v="83.75"/>
    <n v="1"/>
    <n v="2847.5"/>
    <x v="2"/>
    <x v="8"/>
    <x v="0"/>
    <x v="2"/>
  </r>
  <r>
    <n v="10148"/>
    <s v="S18_4933"/>
    <n v="29"/>
    <n v="66.28"/>
    <n v="2"/>
    <n v="1922.1200000000001"/>
    <x v="2"/>
    <x v="8"/>
    <x v="1"/>
    <x v="102"/>
  </r>
  <r>
    <n v="10148"/>
    <s v="S24_1046"/>
    <n v="25"/>
    <n v="65.41"/>
    <n v="6"/>
    <n v="1635.25"/>
    <x v="2"/>
    <x v="8"/>
    <x v="1"/>
    <x v="103"/>
  </r>
  <r>
    <n v="10148"/>
    <s v="S24_1628"/>
    <n v="47"/>
    <n v="46.29"/>
    <n v="8"/>
    <n v="2175.63"/>
    <x v="2"/>
    <x v="8"/>
    <x v="1"/>
    <x v="104"/>
  </r>
  <r>
    <n v="10148"/>
    <s v="S24_2766"/>
    <n v="21"/>
    <n v="77.239999999999995"/>
    <n v="4"/>
    <n v="1622.04"/>
    <x v="2"/>
    <x v="8"/>
    <x v="1"/>
    <x v="105"/>
  </r>
  <r>
    <n v="10148"/>
    <s v="S24_2887"/>
    <n v="34"/>
    <n v="115.09"/>
    <n v="3"/>
    <n v="3913.06"/>
    <x v="2"/>
    <x v="8"/>
    <x v="1"/>
    <x v="106"/>
  </r>
  <r>
    <n v="10148"/>
    <s v="S24_3191"/>
    <n v="31"/>
    <n v="71.91"/>
    <n v="5"/>
    <n v="2229.21"/>
    <x v="2"/>
    <x v="8"/>
    <x v="1"/>
    <x v="107"/>
  </r>
  <r>
    <n v="10148"/>
    <s v="S24_3432"/>
    <n v="27"/>
    <n v="96.37"/>
    <n v="7"/>
    <n v="2601.9900000000002"/>
    <x v="2"/>
    <x v="8"/>
    <x v="1"/>
    <x v="108"/>
  </r>
  <r>
    <n v="10149"/>
    <s v="S18_1342"/>
    <n v="50"/>
    <n v="87.33"/>
    <n v="4"/>
    <n v="4366.5"/>
    <x v="2"/>
    <x v="8"/>
    <x v="0"/>
    <x v="8"/>
  </r>
  <r>
    <n v="10149"/>
    <s v="S18_1367"/>
    <n v="30"/>
    <n v="48.52"/>
    <n v="3"/>
    <n v="1455.6000000000001"/>
    <x v="2"/>
    <x v="8"/>
    <x v="0"/>
    <x v="9"/>
  </r>
  <r>
    <n v="10149"/>
    <s v="S18_1749"/>
    <n v="34"/>
    <n v="156.4"/>
    <n v="11"/>
    <n v="5317.6"/>
    <x v="2"/>
    <x v="8"/>
    <x v="0"/>
    <x v="0"/>
  </r>
  <r>
    <n v="10149"/>
    <s v="S18_2248"/>
    <n v="24"/>
    <n v="50.85"/>
    <n v="10"/>
    <n v="1220.4000000000001"/>
    <x v="2"/>
    <x v="8"/>
    <x v="0"/>
    <x v="1"/>
  </r>
  <r>
    <n v="10149"/>
    <s v="S18_2325"/>
    <n v="33"/>
    <n v="125.86"/>
    <n v="8"/>
    <n v="4153.38"/>
    <x v="2"/>
    <x v="8"/>
    <x v="0"/>
    <x v="4"/>
  </r>
  <r>
    <n v="10149"/>
    <s v="S18_2795"/>
    <n v="23"/>
    <n v="167.06"/>
    <n v="5"/>
    <n v="3842.38"/>
    <x v="2"/>
    <x v="8"/>
    <x v="0"/>
    <x v="5"/>
  </r>
  <r>
    <n v="10149"/>
    <s v="S18_3320"/>
    <n v="42"/>
    <n v="89.29"/>
    <n v="2"/>
    <n v="3750.1800000000003"/>
    <x v="2"/>
    <x v="8"/>
    <x v="0"/>
    <x v="18"/>
  </r>
  <r>
    <n v="10149"/>
    <s v="S24_1937"/>
    <n v="36"/>
    <n v="31.2"/>
    <n v="7"/>
    <n v="1123.2"/>
    <x v="2"/>
    <x v="8"/>
    <x v="0"/>
    <x v="6"/>
  </r>
  <r>
    <n v="10149"/>
    <s v="S24_2022"/>
    <n v="49"/>
    <n v="39.869999999999997"/>
    <n v="6"/>
    <n v="1953.6299999999999"/>
    <x v="2"/>
    <x v="8"/>
    <x v="0"/>
    <x v="7"/>
  </r>
  <r>
    <n v="10149"/>
    <s v="S24_3969"/>
    <n v="26"/>
    <n v="38.57"/>
    <n v="9"/>
    <n v="1002.82"/>
    <x v="2"/>
    <x v="8"/>
    <x v="0"/>
    <x v="3"/>
  </r>
  <r>
    <n v="10149"/>
    <s v="S24_4258"/>
    <n v="20"/>
    <n v="90.57"/>
    <n v="1"/>
    <n v="1811.3999999999999"/>
    <x v="2"/>
    <x v="8"/>
    <x v="0"/>
    <x v="22"/>
  </r>
  <r>
    <n v="10150"/>
    <s v="S10_1949"/>
    <n v="45"/>
    <n v="182.16"/>
    <n v="8"/>
    <n v="8197.2000000000007"/>
    <x v="2"/>
    <x v="8"/>
    <x v="1"/>
    <x v="10"/>
  </r>
  <r>
    <n v="10150"/>
    <s v="S10_4962"/>
    <n v="20"/>
    <n v="121.15"/>
    <n v="1"/>
    <n v="2423"/>
    <x v="2"/>
    <x v="8"/>
    <x v="1"/>
    <x v="11"/>
  </r>
  <r>
    <n v="10150"/>
    <s v="S12_1666"/>
    <n v="30"/>
    <n v="135.30000000000001"/>
    <n v="5"/>
    <n v="4059.0000000000005"/>
    <x v="2"/>
    <x v="8"/>
    <x v="2"/>
    <x v="12"/>
  </r>
  <r>
    <n v="10150"/>
    <s v="S18_1097"/>
    <n v="34"/>
    <n v="95.67"/>
    <n v="7"/>
    <n v="3252.78"/>
    <x v="2"/>
    <x v="8"/>
    <x v="2"/>
    <x v="13"/>
  </r>
  <r>
    <n v="10150"/>
    <s v="S18_2949"/>
    <n v="47"/>
    <n v="93.21"/>
    <n v="9"/>
    <n v="4380.87"/>
    <x v="2"/>
    <x v="8"/>
    <x v="0"/>
    <x v="15"/>
  </r>
  <r>
    <n v="10150"/>
    <s v="S18_2957"/>
    <n v="30"/>
    <n v="56.21"/>
    <n v="11"/>
    <n v="1686.3"/>
    <x v="2"/>
    <x v="8"/>
    <x v="0"/>
    <x v="16"/>
  </r>
  <r>
    <n v="10150"/>
    <s v="S18_3136"/>
    <n v="26"/>
    <n v="97.39"/>
    <n v="10"/>
    <n v="2532.14"/>
    <x v="2"/>
    <x v="8"/>
    <x v="0"/>
    <x v="17"/>
  </r>
  <r>
    <n v="10150"/>
    <s v="S18_4600"/>
    <n v="49"/>
    <n v="111.39"/>
    <n v="2"/>
    <n v="5458.11"/>
    <x v="2"/>
    <x v="8"/>
    <x v="2"/>
    <x v="19"/>
  </r>
  <r>
    <n v="10150"/>
    <s v="S18_4668"/>
    <n v="30"/>
    <n v="47.29"/>
    <n v="6"/>
    <n v="1418.7"/>
    <x v="2"/>
    <x v="8"/>
    <x v="0"/>
    <x v="20"/>
  </r>
  <r>
    <n v="10150"/>
    <s v="S32_3522"/>
    <n v="49"/>
    <n v="62.05"/>
    <n v="4"/>
    <n v="3040.45"/>
    <x v="2"/>
    <x v="8"/>
    <x v="2"/>
    <x v="24"/>
  </r>
  <r>
    <n v="10150"/>
    <s v="S700_2824"/>
    <n v="20"/>
    <n v="95.08"/>
    <n v="3"/>
    <n v="1901.6"/>
    <x v="2"/>
    <x v="8"/>
    <x v="1"/>
    <x v="25"/>
  </r>
  <r>
    <n v="10151"/>
    <s v="S12_4473"/>
    <n v="24"/>
    <n v="114.95"/>
    <n v="3"/>
    <n v="2758.8"/>
    <x v="2"/>
    <x v="8"/>
    <x v="2"/>
    <x v="27"/>
  </r>
  <r>
    <n v="10151"/>
    <s v="S18_2238"/>
    <n v="43"/>
    <n v="152.27000000000001"/>
    <n v="2"/>
    <n v="6547.6100000000006"/>
    <x v="2"/>
    <x v="8"/>
    <x v="1"/>
    <x v="28"/>
  </r>
  <r>
    <n v="10151"/>
    <s v="S18_2319"/>
    <n v="49"/>
    <n v="106.78"/>
    <n v="6"/>
    <n v="5232.22"/>
    <x v="2"/>
    <x v="8"/>
    <x v="2"/>
    <x v="29"/>
  </r>
  <r>
    <n v="10151"/>
    <s v="S18_2432"/>
    <n v="39"/>
    <n v="58.34"/>
    <n v="9"/>
    <n v="2275.2600000000002"/>
    <x v="2"/>
    <x v="8"/>
    <x v="2"/>
    <x v="14"/>
  </r>
  <r>
    <n v="10151"/>
    <s v="S18_3232"/>
    <n v="21"/>
    <n v="167.65"/>
    <n v="7"/>
    <n v="3520.65"/>
    <x v="2"/>
    <x v="8"/>
    <x v="1"/>
    <x v="30"/>
  </r>
  <r>
    <n v="10151"/>
    <s v="S24_2300"/>
    <n v="42"/>
    <n v="109.9"/>
    <n v="8"/>
    <n v="4615.8"/>
    <x v="2"/>
    <x v="8"/>
    <x v="2"/>
    <x v="21"/>
  </r>
  <r>
    <n v="10151"/>
    <s v="S24_2840"/>
    <n v="30"/>
    <n v="29.35"/>
    <n v="4"/>
    <n v="880.5"/>
    <x v="2"/>
    <x v="8"/>
    <x v="1"/>
    <x v="33"/>
  </r>
  <r>
    <n v="10151"/>
    <s v="S32_1268"/>
    <n v="27"/>
    <n v="84.75"/>
    <n v="10"/>
    <n v="2288.25"/>
    <x v="2"/>
    <x v="8"/>
    <x v="2"/>
    <x v="23"/>
  </r>
  <r>
    <n v="10151"/>
    <s v="S32_2509"/>
    <n v="41"/>
    <n v="43.29"/>
    <n v="5"/>
    <n v="1774.8899999999999"/>
    <x v="2"/>
    <x v="8"/>
    <x v="2"/>
    <x v="35"/>
  </r>
  <r>
    <n v="10151"/>
    <s v="S50_1392"/>
    <n v="26"/>
    <n v="108.81"/>
    <n v="1"/>
    <n v="2829.06"/>
    <x v="2"/>
    <x v="8"/>
    <x v="2"/>
    <x v="37"/>
  </r>
  <r>
    <n v="10152"/>
    <s v="S18_4027"/>
    <n v="35"/>
    <n v="117.77"/>
    <n v="1"/>
    <n v="4121.95"/>
    <x v="2"/>
    <x v="8"/>
    <x v="1"/>
    <x v="31"/>
  </r>
  <r>
    <n v="10152"/>
    <s v="S24_1444"/>
    <n v="25"/>
    <n v="49.13"/>
    <n v="4"/>
    <n v="1228.25"/>
    <x v="2"/>
    <x v="8"/>
    <x v="1"/>
    <x v="32"/>
  </r>
  <r>
    <n v="10152"/>
    <s v="S24_4048"/>
    <n v="23"/>
    <n v="112.37"/>
    <n v="3"/>
    <n v="2584.5100000000002"/>
    <x v="2"/>
    <x v="8"/>
    <x v="1"/>
    <x v="34"/>
  </r>
  <r>
    <n v="10152"/>
    <s v="S32_3207"/>
    <n v="33"/>
    <n v="57.17"/>
    <n v="2"/>
    <n v="1886.6100000000001"/>
    <x v="2"/>
    <x v="8"/>
    <x v="3"/>
    <x v="36"/>
  </r>
  <r>
    <n v="10153"/>
    <s v="S12_1108"/>
    <n v="20"/>
    <n v="201.57"/>
    <n v="11"/>
    <n v="4031.3999999999996"/>
    <x v="2"/>
    <x v="8"/>
    <x v="1"/>
    <x v="40"/>
  </r>
  <r>
    <n v="10153"/>
    <s v="S12_3148"/>
    <n v="42"/>
    <n v="128.41999999999999"/>
    <n v="12"/>
    <n v="5393.6399999999994"/>
    <x v="2"/>
    <x v="8"/>
    <x v="1"/>
    <x v="26"/>
  </r>
  <r>
    <n v="10153"/>
    <s v="S12_3891"/>
    <n v="49"/>
    <n v="155.72"/>
    <n v="10"/>
    <n v="7630.28"/>
    <x v="2"/>
    <x v="8"/>
    <x v="1"/>
    <x v="41"/>
  </r>
  <r>
    <n v="10153"/>
    <s v="S18_3140"/>
    <n v="31"/>
    <n v="125.66"/>
    <n v="7"/>
    <n v="3895.46"/>
    <x v="2"/>
    <x v="8"/>
    <x v="0"/>
    <x v="42"/>
  </r>
  <r>
    <n v="10153"/>
    <s v="S18_3259"/>
    <n v="29"/>
    <n v="82.69"/>
    <n v="9"/>
    <n v="2398.0099999999998"/>
    <x v="2"/>
    <x v="8"/>
    <x v="3"/>
    <x v="43"/>
  </r>
  <r>
    <n v="10153"/>
    <s v="S18_4522"/>
    <n v="22"/>
    <n v="82.5"/>
    <n v="6"/>
    <n v="1815"/>
    <x v="2"/>
    <x v="8"/>
    <x v="0"/>
    <x v="44"/>
  </r>
  <r>
    <n v="10153"/>
    <s v="S24_2011"/>
    <n v="40"/>
    <n v="111.83"/>
    <n v="5"/>
    <n v="4473.2"/>
    <x v="2"/>
    <x v="8"/>
    <x v="4"/>
    <x v="45"/>
  </r>
  <r>
    <n v="10153"/>
    <s v="S50_1514"/>
    <n v="31"/>
    <n v="53.31"/>
    <n v="13"/>
    <n v="1652.6100000000001"/>
    <x v="2"/>
    <x v="8"/>
    <x v="3"/>
    <x v="38"/>
  </r>
  <r>
    <n v="10153"/>
    <s v="S700_1138"/>
    <n v="43"/>
    <n v="58"/>
    <n v="1"/>
    <n v="2494"/>
    <x v="2"/>
    <x v="8"/>
    <x v="4"/>
    <x v="48"/>
  </r>
  <r>
    <n v="10153"/>
    <s v="S700_1938"/>
    <n v="31"/>
    <n v="80.55"/>
    <n v="8"/>
    <n v="2497.0499999999997"/>
    <x v="2"/>
    <x v="8"/>
    <x v="4"/>
    <x v="49"/>
  </r>
  <r>
    <n v="10153"/>
    <s v="S700_3505"/>
    <n v="50"/>
    <n v="87.15"/>
    <n v="2"/>
    <n v="4357.5"/>
    <x v="2"/>
    <x v="8"/>
    <x v="4"/>
    <x v="51"/>
  </r>
  <r>
    <n v="10153"/>
    <s v="S700_3962"/>
    <n v="20"/>
    <n v="85.41"/>
    <n v="3"/>
    <n v="1708.1999999999998"/>
    <x v="2"/>
    <x v="8"/>
    <x v="4"/>
    <x v="52"/>
  </r>
  <r>
    <n v="10153"/>
    <s v="S72_3212"/>
    <n v="50"/>
    <n v="51.87"/>
    <n v="4"/>
    <n v="2593.5"/>
    <x v="2"/>
    <x v="8"/>
    <x v="4"/>
    <x v="53"/>
  </r>
  <r>
    <n v="10154"/>
    <s v="S24_3151"/>
    <n v="31"/>
    <n v="75.23"/>
    <n v="2"/>
    <n v="2332.13"/>
    <x v="3"/>
    <x v="9"/>
    <x v="0"/>
    <x v="46"/>
  </r>
  <r>
    <n v="10154"/>
    <s v="S700_2610"/>
    <n v="36"/>
    <n v="59.27"/>
    <n v="1"/>
    <n v="2133.7200000000003"/>
    <x v="3"/>
    <x v="9"/>
    <x v="4"/>
    <x v="50"/>
  </r>
  <r>
    <n v="10155"/>
    <s v="S10_4757"/>
    <n v="32"/>
    <n v="129.19999999999999"/>
    <n v="13"/>
    <n v="4134.3999999999996"/>
    <x v="3"/>
    <x v="9"/>
    <x v="1"/>
    <x v="39"/>
  </r>
  <r>
    <n v="10155"/>
    <s v="S18_1662"/>
    <n v="38"/>
    <n v="138.77000000000001"/>
    <n v="5"/>
    <n v="5273.26"/>
    <x v="3"/>
    <x v="9"/>
    <x v="5"/>
    <x v="54"/>
  </r>
  <r>
    <n v="10155"/>
    <s v="S18_3029"/>
    <n v="44"/>
    <n v="83.44"/>
    <n v="11"/>
    <n v="3671.3599999999997"/>
    <x v="3"/>
    <x v="9"/>
    <x v="4"/>
    <x v="56"/>
  </r>
  <r>
    <n v="10155"/>
    <s v="S18_3856"/>
    <n v="29"/>
    <n v="105.87"/>
    <n v="10"/>
    <n v="3070.23"/>
    <x v="3"/>
    <x v="9"/>
    <x v="0"/>
    <x v="57"/>
  </r>
  <r>
    <n v="10155"/>
    <s v="S24_2841"/>
    <n v="23"/>
    <n v="62.34"/>
    <n v="6"/>
    <n v="1433.8200000000002"/>
    <x v="3"/>
    <x v="9"/>
    <x v="5"/>
    <x v="59"/>
  </r>
  <r>
    <n v="10155"/>
    <s v="S24_3420"/>
    <n v="34"/>
    <n v="56.55"/>
    <n v="7"/>
    <n v="1922.6999999999998"/>
    <x v="3"/>
    <x v="9"/>
    <x v="0"/>
    <x v="60"/>
  </r>
  <r>
    <n v="10155"/>
    <s v="S24_3816"/>
    <n v="37"/>
    <n v="76.31"/>
    <n v="12"/>
    <n v="2823.4700000000003"/>
    <x v="3"/>
    <x v="9"/>
    <x v="0"/>
    <x v="47"/>
  </r>
  <r>
    <n v="10155"/>
    <s v="S24_3949"/>
    <n v="44"/>
    <n v="58.69"/>
    <n v="4"/>
    <n v="2582.3599999999997"/>
    <x v="3"/>
    <x v="9"/>
    <x v="5"/>
    <x v="61"/>
  </r>
  <r>
    <n v="10155"/>
    <s v="S700_2047"/>
    <n v="32"/>
    <n v="89.61"/>
    <n v="9"/>
    <n v="2867.52"/>
    <x v="3"/>
    <x v="9"/>
    <x v="4"/>
    <x v="66"/>
  </r>
  <r>
    <n v="10155"/>
    <s v="S700_2466"/>
    <n v="20"/>
    <n v="87.75"/>
    <n v="2"/>
    <n v="1755"/>
    <x v="3"/>
    <x v="9"/>
    <x v="5"/>
    <x v="67"/>
  </r>
  <r>
    <n v="10155"/>
    <s v="S700_3167"/>
    <n v="43"/>
    <n v="76.8"/>
    <n v="1"/>
    <n v="3302.4"/>
    <x v="3"/>
    <x v="9"/>
    <x v="5"/>
    <x v="69"/>
  </r>
  <r>
    <n v="10155"/>
    <s v="S700_4002"/>
    <n v="44"/>
    <n v="70.33"/>
    <n v="3"/>
    <n v="3094.52"/>
    <x v="3"/>
    <x v="9"/>
    <x v="5"/>
    <x v="70"/>
  </r>
  <r>
    <n v="10155"/>
    <s v="S72_1253"/>
    <n v="34"/>
    <n v="49.16"/>
    <n v="8"/>
    <n v="1671.4399999999998"/>
    <x v="3"/>
    <x v="9"/>
    <x v="5"/>
    <x v="71"/>
  </r>
  <r>
    <n v="10156"/>
    <s v="S50_1341"/>
    <n v="20"/>
    <n v="43.64"/>
    <n v="1"/>
    <n v="872.8"/>
    <x v="3"/>
    <x v="9"/>
    <x v="0"/>
    <x v="64"/>
  </r>
  <r>
    <n v="10156"/>
    <s v="S700_1691"/>
    <n v="48"/>
    <n v="77.64"/>
    <n v="2"/>
    <n v="3726.7200000000003"/>
    <x v="3"/>
    <x v="9"/>
    <x v="5"/>
    <x v="65"/>
  </r>
  <r>
    <n v="10157"/>
    <s v="S18_2581"/>
    <n v="33"/>
    <n v="69.27"/>
    <n v="3"/>
    <n v="2285.91"/>
    <x v="3"/>
    <x v="9"/>
    <x v="5"/>
    <x v="55"/>
  </r>
  <r>
    <n v="10157"/>
    <s v="S24_1785"/>
    <n v="40"/>
    <n v="89.72"/>
    <n v="5"/>
    <n v="3588.8"/>
    <x v="3"/>
    <x v="9"/>
    <x v="5"/>
    <x v="58"/>
  </r>
  <r>
    <n v="10157"/>
    <s v="S24_4278"/>
    <n v="33"/>
    <n v="66.650000000000006"/>
    <n v="4"/>
    <n v="2199.4500000000003"/>
    <x v="3"/>
    <x v="9"/>
    <x v="5"/>
    <x v="62"/>
  </r>
  <r>
    <n v="10157"/>
    <s v="S32_1374"/>
    <n v="34"/>
    <n v="83.91"/>
    <n v="1"/>
    <n v="2852.94"/>
    <x v="3"/>
    <x v="9"/>
    <x v="6"/>
    <x v="79"/>
  </r>
  <r>
    <n v="10157"/>
    <s v="S32_4289"/>
    <n v="28"/>
    <n v="56.41"/>
    <n v="6"/>
    <n v="1579.48"/>
    <x v="3"/>
    <x v="9"/>
    <x v="0"/>
    <x v="63"/>
  </r>
  <r>
    <n v="10157"/>
    <s v="S700_2834"/>
    <n v="48"/>
    <n v="109.16"/>
    <n v="2"/>
    <n v="5239.68"/>
    <x v="3"/>
    <x v="9"/>
    <x v="5"/>
    <x v="68"/>
  </r>
  <r>
    <n v="10158"/>
    <s v="S24_2000"/>
    <n v="22"/>
    <n v="67.790000000000006"/>
    <n v="1"/>
    <n v="1491.38"/>
    <x v="3"/>
    <x v="9"/>
    <x v="6"/>
    <x v="78"/>
  </r>
  <r>
    <n v="10159"/>
    <s v="S10_1678"/>
    <n v="49"/>
    <n v="81.349999999999994"/>
    <n v="14"/>
    <n v="3986.1499999999996"/>
    <x v="3"/>
    <x v="9"/>
    <x v="6"/>
    <x v="72"/>
  </r>
  <r>
    <n v="10159"/>
    <s v="S10_2016"/>
    <n v="37"/>
    <n v="101.1"/>
    <n v="17"/>
    <n v="3740.7"/>
    <x v="3"/>
    <x v="9"/>
    <x v="6"/>
    <x v="73"/>
  </r>
  <r>
    <n v="10159"/>
    <s v="S10_4698"/>
    <n v="22"/>
    <n v="170.42"/>
    <n v="16"/>
    <n v="3749.24"/>
    <x v="3"/>
    <x v="9"/>
    <x v="6"/>
    <x v="74"/>
  </r>
  <r>
    <n v="10159"/>
    <s v="S12_1099"/>
    <n v="41"/>
    <n v="188.73"/>
    <n v="2"/>
    <n v="7737.9299999999994"/>
    <x v="3"/>
    <x v="9"/>
    <x v="1"/>
    <x v="80"/>
  </r>
  <r>
    <n v="10159"/>
    <s v="S12_2823"/>
    <n v="38"/>
    <n v="131.04"/>
    <n v="13"/>
    <n v="4979.5199999999995"/>
    <x v="3"/>
    <x v="9"/>
    <x v="6"/>
    <x v="75"/>
  </r>
  <r>
    <n v="10159"/>
    <s v="S12_3990"/>
    <n v="24"/>
    <n v="67.03"/>
    <n v="3"/>
    <n v="1608.72"/>
    <x v="3"/>
    <x v="9"/>
    <x v="1"/>
    <x v="82"/>
  </r>
  <r>
    <n v="10159"/>
    <s v="S18_2625"/>
    <n v="42"/>
    <n v="51.48"/>
    <n v="18"/>
    <n v="2162.16"/>
    <x v="3"/>
    <x v="9"/>
    <x v="6"/>
    <x v="76"/>
  </r>
  <r>
    <n v="10159"/>
    <s v="S18_3278"/>
    <n v="21"/>
    <n v="66.739999999999995"/>
    <n v="5"/>
    <n v="1401.54"/>
    <x v="3"/>
    <x v="9"/>
    <x v="1"/>
    <x v="85"/>
  </r>
  <r>
    <n v="10159"/>
    <s v="S18_3482"/>
    <n v="25"/>
    <n v="129.35"/>
    <n v="4"/>
    <n v="3233.75"/>
    <x v="3"/>
    <x v="9"/>
    <x v="1"/>
    <x v="86"/>
  </r>
  <r>
    <n v="10159"/>
    <s v="S18_3782"/>
    <n v="21"/>
    <n v="54.71"/>
    <n v="8"/>
    <n v="1148.9100000000001"/>
    <x v="3"/>
    <x v="9"/>
    <x v="6"/>
    <x v="87"/>
  </r>
  <r>
    <n v="10159"/>
    <s v="S18_4721"/>
    <n v="32"/>
    <n v="142.85"/>
    <n v="7"/>
    <n v="4571.2"/>
    <x v="3"/>
    <x v="9"/>
    <x v="1"/>
    <x v="88"/>
  </r>
  <r>
    <n v="10159"/>
    <s v="S24_1578"/>
    <n v="44"/>
    <n v="100.3"/>
    <n v="15"/>
    <n v="4413.2"/>
    <x v="3"/>
    <x v="9"/>
    <x v="6"/>
    <x v="77"/>
  </r>
  <r>
    <n v="10159"/>
    <s v="S24_2360"/>
    <n v="27"/>
    <n v="67.180000000000007"/>
    <n v="11"/>
    <n v="1813.8600000000001"/>
    <x v="3"/>
    <x v="9"/>
    <x v="6"/>
    <x v="89"/>
  </r>
  <r>
    <n v="10159"/>
    <s v="S24_3371"/>
    <n v="50"/>
    <n v="49.6"/>
    <n v="1"/>
    <n v="2480"/>
    <x v="3"/>
    <x v="9"/>
    <x v="1"/>
    <x v="90"/>
  </r>
  <r>
    <n v="10159"/>
    <s v="S24_4620"/>
    <n v="23"/>
    <n v="80.84"/>
    <n v="6"/>
    <n v="1859.3200000000002"/>
    <x v="3"/>
    <x v="9"/>
    <x v="1"/>
    <x v="92"/>
  </r>
  <r>
    <n v="10159"/>
    <s v="S32_2206"/>
    <n v="35"/>
    <n v="39.43"/>
    <n v="9"/>
    <n v="1380.05"/>
    <x v="3"/>
    <x v="9"/>
    <x v="6"/>
    <x v="93"/>
  </r>
  <r>
    <n v="10159"/>
    <s v="S32_4485"/>
    <n v="23"/>
    <n v="86.74"/>
    <n v="12"/>
    <n v="1995.02"/>
    <x v="3"/>
    <x v="9"/>
    <x v="6"/>
    <x v="94"/>
  </r>
  <r>
    <n v="10159"/>
    <s v="S50_4713"/>
    <n v="31"/>
    <n v="78.11"/>
    <n v="10"/>
    <n v="2421.41"/>
    <x v="3"/>
    <x v="9"/>
    <x v="6"/>
    <x v="95"/>
  </r>
  <r>
    <n v="10160"/>
    <s v="S12_3380"/>
    <n v="46"/>
    <n v="96.3"/>
    <n v="6"/>
    <n v="4429.8"/>
    <x v="3"/>
    <x v="9"/>
    <x v="1"/>
    <x v="81"/>
  </r>
  <r>
    <n v="10160"/>
    <s v="S12_4675"/>
    <n v="50"/>
    <n v="93.28"/>
    <n v="5"/>
    <n v="4664"/>
    <x v="3"/>
    <x v="9"/>
    <x v="1"/>
    <x v="83"/>
  </r>
  <r>
    <n v="10160"/>
    <s v="S18_1889"/>
    <n v="38"/>
    <n v="70.84"/>
    <n v="4"/>
    <n v="2691.92"/>
    <x v="3"/>
    <x v="9"/>
    <x v="1"/>
    <x v="84"/>
  </r>
  <r>
    <n v="10160"/>
    <s v="S18_3232"/>
    <n v="20"/>
    <n v="140.55000000000001"/>
    <n v="1"/>
    <n v="2811"/>
    <x v="3"/>
    <x v="9"/>
    <x v="1"/>
    <x v="30"/>
  </r>
  <r>
    <n v="10160"/>
    <s v="S24_2972"/>
    <n v="42"/>
    <n v="30.59"/>
    <n v="2"/>
    <n v="1284.78"/>
    <x v="3"/>
    <x v="9"/>
    <x v="1"/>
    <x v="100"/>
  </r>
  <r>
    <n v="10160"/>
    <s v="S24_3856"/>
    <n v="35"/>
    <n v="130.6"/>
    <n v="3"/>
    <n v="4571"/>
    <x v="3"/>
    <x v="9"/>
    <x v="1"/>
    <x v="91"/>
  </r>
  <r>
    <n v="10161"/>
    <s v="S18_1129"/>
    <n v="28"/>
    <n v="121.72"/>
    <n v="12"/>
    <n v="3408.16"/>
    <x v="3"/>
    <x v="9"/>
    <x v="1"/>
    <x v="96"/>
  </r>
  <r>
    <n v="10161"/>
    <s v="S18_1589"/>
    <n v="43"/>
    <n v="102.04"/>
    <n v="8"/>
    <n v="4387.72"/>
    <x v="3"/>
    <x v="9"/>
    <x v="1"/>
    <x v="101"/>
  </r>
  <r>
    <n v="10161"/>
    <s v="S18_1984"/>
    <n v="48"/>
    <n v="139.41"/>
    <n v="11"/>
    <n v="6691.68"/>
    <x v="3"/>
    <x v="9"/>
    <x v="1"/>
    <x v="97"/>
  </r>
  <r>
    <n v="10161"/>
    <s v="S18_2870"/>
    <n v="23"/>
    <n v="125.4"/>
    <n v="9"/>
    <n v="2884.2000000000003"/>
    <x v="3"/>
    <x v="9"/>
    <x v="1"/>
    <x v="98"/>
  </r>
  <r>
    <n v="10161"/>
    <s v="S18_3685"/>
    <n v="36"/>
    <n v="132.80000000000001"/>
    <n v="10"/>
    <n v="4780.8"/>
    <x v="3"/>
    <x v="9"/>
    <x v="1"/>
    <x v="99"/>
  </r>
  <r>
    <n v="10161"/>
    <s v="S18_4933"/>
    <n v="25"/>
    <n v="62.72"/>
    <n v="1"/>
    <n v="1568"/>
    <x v="3"/>
    <x v="9"/>
    <x v="1"/>
    <x v="102"/>
  </r>
  <r>
    <n v="10161"/>
    <s v="S24_1046"/>
    <n v="37"/>
    <n v="73.489999999999995"/>
    <n v="5"/>
    <n v="2719.1299999999997"/>
    <x v="3"/>
    <x v="9"/>
    <x v="1"/>
    <x v="103"/>
  </r>
  <r>
    <n v="10161"/>
    <s v="S24_1628"/>
    <n v="23"/>
    <n v="47.29"/>
    <n v="7"/>
    <n v="1087.67"/>
    <x v="3"/>
    <x v="9"/>
    <x v="1"/>
    <x v="104"/>
  </r>
  <r>
    <n v="10161"/>
    <s v="S24_2766"/>
    <n v="20"/>
    <n v="82.69"/>
    <n v="3"/>
    <n v="1653.8"/>
    <x v="3"/>
    <x v="9"/>
    <x v="1"/>
    <x v="105"/>
  </r>
  <r>
    <n v="10161"/>
    <s v="S24_2887"/>
    <n v="25"/>
    <n v="108.04"/>
    <n v="2"/>
    <n v="2701"/>
    <x v="3"/>
    <x v="9"/>
    <x v="1"/>
    <x v="106"/>
  </r>
  <r>
    <n v="10161"/>
    <s v="S24_3191"/>
    <n v="20"/>
    <n v="72.77"/>
    <n v="4"/>
    <n v="1455.3999999999999"/>
    <x v="3"/>
    <x v="9"/>
    <x v="1"/>
    <x v="107"/>
  </r>
  <r>
    <n v="10161"/>
    <s v="S24_3432"/>
    <n v="30"/>
    <n v="94.23"/>
    <n v="6"/>
    <n v="2826.9"/>
    <x v="3"/>
    <x v="9"/>
    <x v="1"/>
    <x v="108"/>
  </r>
  <r>
    <n v="10162"/>
    <s v="S18_1342"/>
    <n v="48"/>
    <n v="87.33"/>
    <n v="2"/>
    <n v="4191.84"/>
    <x v="3"/>
    <x v="9"/>
    <x v="0"/>
    <x v="8"/>
  </r>
  <r>
    <n v="10162"/>
    <s v="S18_1367"/>
    <n v="45"/>
    <n v="45.28"/>
    <n v="1"/>
    <n v="2037.6000000000001"/>
    <x v="3"/>
    <x v="9"/>
    <x v="0"/>
    <x v="9"/>
  </r>
  <r>
    <n v="10162"/>
    <s v="S18_1749"/>
    <n v="29"/>
    <n v="141.1"/>
    <n v="9"/>
    <n v="4091.8999999999996"/>
    <x v="3"/>
    <x v="9"/>
    <x v="0"/>
    <x v="0"/>
  </r>
  <r>
    <n v="10162"/>
    <s v="S18_2248"/>
    <n v="27"/>
    <n v="53.28"/>
    <n v="8"/>
    <n v="1438.56"/>
    <x v="3"/>
    <x v="9"/>
    <x v="0"/>
    <x v="1"/>
  </r>
  <r>
    <n v="10162"/>
    <s v="S18_2325"/>
    <n v="38"/>
    <n v="113.15"/>
    <n v="6"/>
    <n v="4299.7"/>
    <x v="3"/>
    <x v="9"/>
    <x v="0"/>
    <x v="4"/>
  </r>
  <r>
    <n v="10162"/>
    <s v="S18_2795"/>
    <n v="48"/>
    <n v="156.94"/>
    <n v="3"/>
    <n v="7533.12"/>
    <x v="3"/>
    <x v="9"/>
    <x v="0"/>
    <x v="5"/>
  </r>
  <r>
    <n v="10162"/>
    <s v="S18_4409"/>
    <n v="39"/>
    <n v="86.51"/>
    <n v="10"/>
    <n v="3373.8900000000003"/>
    <x v="3"/>
    <x v="9"/>
    <x v="0"/>
    <x v="2"/>
  </r>
  <r>
    <n v="10162"/>
    <s v="S24_1937"/>
    <n v="37"/>
    <n v="27.55"/>
    <n v="5"/>
    <n v="1019.35"/>
    <x v="3"/>
    <x v="9"/>
    <x v="0"/>
    <x v="6"/>
  </r>
  <r>
    <n v="10162"/>
    <s v="S24_2022"/>
    <n v="43"/>
    <n v="38.979999999999997"/>
    <n v="4"/>
    <n v="1676.1399999999999"/>
    <x v="3"/>
    <x v="9"/>
    <x v="0"/>
    <x v="7"/>
  </r>
  <r>
    <n v="10162"/>
    <s v="S24_3969"/>
    <n v="37"/>
    <n v="32.82"/>
    <n v="7"/>
    <n v="1214.3399999999999"/>
    <x v="3"/>
    <x v="9"/>
    <x v="0"/>
    <x v="3"/>
  </r>
  <r>
    <n v="10163"/>
    <s v="S10_1949"/>
    <n v="21"/>
    <n v="212.16"/>
    <n v="1"/>
    <n v="4455.3599999999997"/>
    <x v="3"/>
    <x v="9"/>
    <x v="1"/>
    <x v="10"/>
  </r>
  <r>
    <n v="10163"/>
    <s v="S18_2949"/>
    <n v="31"/>
    <n v="101.31"/>
    <n v="2"/>
    <n v="3140.61"/>
    <x v="3"/>
    <x v="9"/>
    <x v="0"/>
    <x v="15"/>
  </r>
  <r>
    <n v="10163"/>
    <s v="S18_2957"/>
    <n v="48"/>
    <n v="59.96"/>
    <n v="4"/>
    <n v="2878.08"/>
    <x v="3"/>
    <x v="9"/>
    <x v="0"/>
    <x v="16"/>
  </r>
  <r>
    <n v="10163"/>
    <s v="S18_3136"/>
    <n v="40"/>
    <n v="101.58"/>
    <n v="3"/>
    <n v="4063.2"/>
    <x v="3"/>
    <x v="9"/>
    <x v="0"/>
    <x v="17"/>
  </r>
  <r>
    <n v="10163"/>
    <s v="S18_3320"/>
    <n v="43"/>
    <n v="80.36"/>
    <n v="6"/>
    <n v="3455.48"/>
    <x v="3"/>
    <x v="9"/>
    <x v="0"/>
    <x v="18"/>
  </r>
  <r>
    <n v="10163"/>
    <s v="S24_4258"/>
    <n v="42"/>
    <n v="96.42"/>
    <n v="5"/>
    <n v="4049.64"/>
    <x v="3"/>
    <x v="9"/>
    <x v="0"/>
    <x v="22"/>
  </r>
  <r>
    <n v="10164"/>
    <s v="S10_4962"/>
    <n v="21"/>
    <n v="143.31"/>
    <n v="2"/>
    <n v="3009.51"/>
    <x v="3"/>
    <x v="9"/>
    <x v="1"/>
    <x v="11"/>
  </r>
  <r>
    <n v="10164"/>
    <s v="S12_1666"/>
    <n v="49"/>
    <n v="121.64"/>
    <n v="6"/>
    <n v="5960.36"/>
    <x v="3"/>
    <x v="9"/>
    <x v="2"/>
    <x v="12"/>
  </r>
  <r>
    <n v="10164"/>
    <s v="S18_1097"/>
    <n v="36"/>
    <n v="103.84"/>
    <n v="8"/>
    <n v="3738.2400000000002"/>
    <x v="3"/>
    <x v="9"/>
    <x v="2"/>
    <x v="13"/>
  </r>
  <r>
    <n v="10164"/>
    <s v="S18_4600"/>
    <n v="45"/>
    <n v="107.76"/>
    <n v="3"/>
    <n v="4849.2"/>
    <x v="3"/>
    <x v="9"/>
    <x v="2"/>
    <x v="19"/>
  </r>
  <r>
    <n v="10164"/>
    <s v="S18_4668"/>
    <n v="25"/>
    <n v="46.29"/>
    <n v="7"/>
    <n v="1157.25"/>
    <x v="3"/>
    <x v="9"/>
    <x v="0"/>
    <x v="20"/>
  </r>
  <r>
    <n v="10164"/>
    <s v="S32_1268"/>
    <n v="24"/>
    <n v="91.49"/>
    <n v="1"/>
    <n v="2195.7599999999998"/>
    <x v="3"/>
    <x v="9"/>
    <x v="2"/>
    <x v="23"/>
  </r>
  <r>
    <n v="10164"/>
    <s v="S32_3522"/>
    <n v="49"/>
    <n v="57.53"/>
    <n v="5"/>
    <n v="2818.9700000000003"/>
    <x v="3"/>
    <x v="9"/>
    <x v="2"/>
    <x v="24"/>
  </r>
  <r>
    <n v="10164"/>
    <s v="S700_2824"/>
    <n v="39"/>
    <n v="86.99"/>
    <n v="4"/>
    <n v="3392.6099999999997"/>
    <x v="3"/>
    <x v="9"/>
    <x v="1"/>
    <x v="25"/>
  </r>
  <r>
    <n v="10165"/>
    <s v="S12_1108"/>
    <n v="44"/>
    <n v="168.32"/>
    <n v="3"/>
    <n v="7406.08"/>
    <x v="3"/>
    <x v="9"/>
    <x v="1"/>
    <x v="40"/>
  </r>
  <r>
    <n v="10165"/>
    <s v="S12_3148"/>
    <n v="34"/>
    <n v="123.89"/>
    <n v="4"/>
    <n v="4212.26"/>
    <x v="3"/>
    <x v="9"/>
    <x v="1"/>
    <x v="26"/>
  </r>
  <r>
    <n v="10165"/>
    <s v="S12_3891"/>
    <n v="27"/>
    <n v="152.26"/>
    <n v="2"/>
    <n v="4111.0199999999995"/>
    <x v="3"/>
    <x v="9"/>
    <x v="1"/>
    <x v="41"/>
  </r>
  <r>
    <n v="10165"/>
    <s v="S12_4473"/>
    <n v="48"/>
    <n v="109.02"/>
    <n v="12"/>
    <n v="5232.96"/>
    <x v="3"/>
    <x v="9"/>
    <x v="2"/>
    <x v="27"/>
  </r>
  <r>
    <n v="10165"/>
    <s v="S18_2238"/>
    <n v="29"/>
    <n v="134.26"/>
    <n v="11"/>
    <n v="3893.54"/>
    <x v="3"/>
    <x v="9"/>
    <x v="1"/>
    <x v="28"/>
  </r>
  <r>
    <n v="10165"/>
    <s v="S18_2319"/>
    <n v="46"/>
    <n v="120.28"/>
    <n v="15"/>
    <n v="5532.88"/>
    <x v="3"/>
    <x v="9"/>
    <x v="2"/>
    <x v="29"/>
  </r>
  <r>
    <n v="10165"/>
    <s v="S18_2432"/>
    <n v="31"/>
    <n v="60.77"/>
    <n v="18"/>
    <n v="1883.8700000000001"/>
    <x v="3"/>
    <x v="9"/>
    <x v="2"/>
    <x v="14"/>
  </r>
  <r>
    <n v="10165"/>
    <s v="S18_3232"/>
    <n v="47"/>
    <n v="154.1"/>
    <n v="16"/>
    <n v="7242.7"/>
    <x v="3"/>
    <x v="9"/>
    <x v="1"/>
    <x v="30"/>
  </r>
  <r>
    <n v="10165"/>
    <s v="S18_3259"/>
    <n v="50"/>
    <n v="84.71"/>
    <n v="1"/>
    <n v="4235.5"/>
    <x v="3"/>
    <x v="9"/>
    <x v="3"/>
    <x v="43"/>
  </r>
  <r>
    <n v="10165"/>
    <s v="S18_4027"/>
    <n v="28"/>
    <n v="123.51"/>
    <n v="6"/>
    <n v="3458.28"/>
    <x v="3"/>
    <x v="9"/>
    <x v="1"/>
    <x v="31"/>
  </r>
  <r>
    <n v="10165"/>
    <s v="S24_1444"/>
    <n v="25"/>
    <n v="46.82"/>
    <n v="9"/>
    <n v="1170.5"/>
    <x v="3"/>
    <x v="9"/>
    <x v="1"/>
    <x v="32"/>
  </r>
  <r>
    <n v="10165"/>
    <s v="S24_2300"/>
    <n v="32"/>
    <n v="117.57"/>
    <n v="17"/>
    <n v="3762.24"/>
    <x v="3"/>
    <x v="9"/>
    <x v="2"/>
    <x v="21"/>
  </r>
  <r>
    <n v="10165"/>
    <s v="S24_2840"/>
    <n v="27"/>
    <n v="31.12"/>
    <n v="13"/>
    <n v="840.24"/>
    <x v="3"/>
    <x v="9"/>
    <x v="1"/>
    <x v="33"/>
  </r>
  <r>
    <n v="10165"/>
    <s v="S24_4048"/>
    <n v="24"/>
    <n v="106.45"/>
    <n v="8"/>
    <n v="2554.8000000000002"/>
    <x v="3"/>
    <x v="9"/>
    <x v="1"/>
    <x v="34"/>
  </r>
  <r>
    <n v="10165"/>
    <s v="S32_2509"/>
    <n v="48"/>
    <n v="50.86"/>
    <n v="14"/>
    <n v="2441.2799999999997"/>
    <x v="3"/>
    <x v="9"/>
    <x v="2"/>
    <x v="35"/>
  </r>
  <r>
    <n v="10165"/>
    <s v="S32_3207"/>
    <n v="44"/>
    <n v="55.3"/>
    <n v="7"/>
    <n v="2433.1999999999998"/>
    <x v="3"/>
    <x v="9"/>
    <x v="3"/>
    <x v="36"/>
  </r>
  <r>
    <n v="10165"/>
    <s v="S50_1392"/>
    <n v="48"/>
    <n v="106.49"/>
    <n v="10"/>
    <n v="5111.5199999999995"/>
    <x v="3"/>
    <x v="9"/>
    <x v="2"/>
    <x v="37"/>
  </r>
  <r>
    <n v="10165"/>
    <s v="S50_1514"/>
    <n v="38"/>
    <n v="49.21"/>
    <n v="5"/>
    <n v="1869.98"/>
    <x v="3"/>
    <x v="9"/>
    <x v="3"/>
    <x v="38"/>
  </r>
  <r>
    <n v="10166"/>
    <s v="S18_3140"/>
    <n v="43"/>
    <n v="136.59"/>
    <n v="2"/>
    <n v="5873.37"/>
    <x v="3"/>
    <x v="9"/>
    <x v="0"/>
    <x v="42"/>
  </r>
  <r>
    <n v="10166"/>
    <s v="S18_4522"/>
    <n v="26"/>
    <n v="72.849999999999994"/>
    <n v="1"/>
    <n v="1894.1"/>
    <x v="3"/>
    <x v="9"/>
    <x v="0"/>
    <x v="44"/>
  </r>
  <r>
    <n v="10166"/>
    <s v="S700_1938"/>
    <n v="29"/>
    <n v="76.22"/>
    <n v="3"/>
    <n v="2210.38"/>
    <x v="3"/>
    <x v="9"/>
    <x v="4"/>
    <x v="49"/>
  </r>
  <r>
    <n v="10167"/>
    <s v="S10_4757"/>
    <n v="44"/>
    <n v="123.76"/>
    <n v="9"/>
    <n v="5445.4400000000005"/>
    <x v="3"/>
    <x v="9"/>
    <x v="1"/>
    <x v="39"/>
  </r>
  <r>
    <n v="10167"/>
    <s v="S18_1662"/>
    <n v="43"/>
    <n v="141.91999999999999"/>
    <n v="1"/>
    <n v="6102.5599999999995"/>
    <x v="3"/>
    <x v="9"/>
    <x v="5"/>
    <x v="54"/>
  </r>
  <r>
    <n v="10167"/>
    <s v="S18_3029"/>
    <n v="46"/>
    <n v="69.680000000000007"/>
    <n v="7"/>
    <n v="3205.28"/>
    <x v="3"/>
    <x v="9"/>
    <x v="4"/>
    <x v="56"/>
  </r>
  <r>
    <n v="10167"/>
    <s v="S18_3856"/>
    <n v="34"/>
    <n v="84.7"/>
    <n v="6"/>
    <n v="2879.8"/>
    <x v="3"/>
    <x v="9"/>
    <x v="0"/>
    <x v="57"/>
  </r>
  <r>
    <n v="10167"/>
    <s v="S24_2011"/>
    <n v="33"/>
    <n v="110.6"/>
    <n v="16"/>
    <n v="3649.7999999999997"/>
    <x v="3"/>
    <x v="9"/>
    <x v="4"/>
    <x v="45"/>
  </r>
  <r>
    <n v="10167"/>
    <s v="S24_2841"/>
    <n v="21"/>
    <n v="54.81"/>
    <n v="2"/>
    <n v="1151.01"/>
    <x v="3"/>
    <x v="9"/>
    <x v="5"/>
    <x v="59"/>
  </r>
  <r>
    <n v="10167"/>
    <s v="S24_3151"/>
    <n v="20"/>
    <n v="77"/>
    <n v="11"/>
    <n v="1540"/>
    <x v="3"/>
    <x v="9"/>
    <x v="0"/>
    <x v="46"/>
  </r>
  <r>
    <n v="10167"/>
    <s v="S24_3420"/>
    <n v="32"/>
    <n v="64.44"/>
    <n v="3"/>
    <n v="2062.08"/>
    <x v="3"/>
    <x v="9"/>
    <x v="0"/>
    <x v="60"/>
  </r>
  <r>
    <n v="10167"/>
    <s v="S24_3816"/>
    <n v="29"/>
    <n v="73.8"/>
    <n v="8"/>
    <n v="2140.1999999999998"/>
    <x v="3"/>
    <x v="9"/>
    <x v="0"/>
    <x v="47"/>
  </r>
  <r>
    <n v="10167"/>
    <s v="S700_1138"/>
    <n v="43"/>
    <n v="66"/>
    <n v="12"/>
    <n v="2838"/>
    <x v="3"/>
    <x v="9"/>
    <x v="4"/>
    <x v="48"/>
  </r>
  <r>
    <n v="10167"/>
    <s v="S700_2047"/>
    <n v="29"/>
    <n v="87.8"/>
    <n v="5"/>
    <n v="2546.1999999999998"/>
    <x v="3"/>
    <x v="9"/>
    <x v="4"/>
    <x v="66"/>
  </r>
  <r>
    <n v="10167"/>
    <s v="S700_2610"/>
    <n v="46"/>
    <n v="62.16"/>
    <n v="10"/>
    <n v="2859.3599999999997"/>
    <x v="3"/>
    <x v="9"/>
    <x v="4"/>
    <x v="50"/>
  </r>
  <r>
    <n v="10167"/>
    <s v="S700_3505"/>
    <n v="24"/>
    <n v="85.14"/>
    <n v="13"/>
    <n v="2043.3600000000001"/>
    <x v="3"/>
    <x v="9"/>
    <x v="4"/>
    <x v="51"/>
  </r>
  <r>
    <n v="10167"/>
    <s v="S700_3962"/>
    <n v="28"/>
    <n v="83.42"/>
    <n v="14"/>
    <n v="2335.7600000000002"/>
    <x v="3"/>
    <x v="9"/>
    <x v="4"/>
    <x v="52"/>
  </r>
  <r>
    <n v="10167"/>
    <s v="S72_1253"/>
    <n v="40"/>
    <n v="42.71"/>
    <n v="4"/>
    <n v="1708.4"/>
    <x v="3"/>
    <x v="9"/>
    <x v="5"/>
    <x v="71"/>
  </r>
  <r>
    <n v="10167"/>
    <s v="S72_3212"/>
    <n v="38"/>
    <n v="43.68"/>
    <n v="15"/>
    <n v="1659.84"/>
    <x v="3"/>
    <x v="9"/>
    <x v="4"/>
    <x v="53"/>
  </r>
  <r>
    <n v="10168"/>
    <s v="S10_1678"/>
    <n v="36"/>
    <n v="94.74"/>
    <n v="1"/>
    <n v="3410.64"/>
    <x v="3"/>
    <x v="9"/>
    <x v="6"/>
    <x v="72"/>
  </r>
  <r>
    <n v="10168"/>
    <s v="S10_2016"/>
    <n v="27"/>
    <n v="97.53"/>
    <n v="4"/>
    <n v="2633.31"/>
    <x v="3"/>
    <x v="9"/>
    <x v="6"/>
    <x v="73"/>
  </r>
  <r>
    <n v="10168"/>
    <s v="S10_4698"/>
    <n v="20"/>
    <n v="160.74"/>
    <n v="3"/>
    <n v="3214.8"/>
    <x v="3"/>
    <x v="9"/>
    <x v="6"/>
    <x v="74"/>
  </r>
  <r>
    <n v="10168"/>
    <s v="S18_2581"/>
    <n v="21"/>
    <n v="75.19"/>
    <n v="9"/>
    <n v="1578.99"/>
    <x v="3"/>
    <x v="9"/>
    <x v="5"/>
    <x v="55"/>
  </r>
  <r>
    <n v="10168"/>
    <s v="S18_2625"/>
    <n v="46"/>
    <n v="49.06"/>
    <n v="5"/>
    <n v="2256.7600000000002"/>
    <x v="3"/>
    <x v="9"/>
    <x v="6"/>
    <x v="76"/>
  </r>
  <r>
    <n v="10168"/>
    <s v="S24_1578"/>
    <n v="50"/>
    <n v="103.68"/>
    <n v="2"/>
    <n v="5184"/>
    <x v="3"/>
    <x v="9"/>
    <x v="6"/>
    <x v="77"/>
  </r>
  <r>
    <n v="10168"/>
    <s v="S24_1785"/>
    <n v="49"/>
    <n v="93.01"/>
    <n v="11"/>
    <n v="4557.4900000000007"/>
    <x v="3"/>
    <x v="9"/>
    <x v="5"/>
    <x v="58"/>
  </r>
  <r>
    <n v="10168"/>
    <s v="S24_2000"/>
    <n v="29"/>
    <n v="72.36"/>
    <n v="6"/>
    <n v="2098.44"/>
    <x v="3"/>
    <x v="9"/>
    <x v="6"/>
    <x v="78"/>
  </r>
  <r>
    <n v="10168"/>
    <s v="S24_3949"/>
    <n v="27"/>
    <n v="57.32"/>
    <n v="18"/>
    <n v="1547.64"/>
    <x v="3"/>
    <x v="9"/>
    <x v="5"/>
    <x v="61"/>
  </r>
  <r>
    <n v="10168"/>
    <s v="S24_4278"/>
    <n v="48"/>
    <n v="68.099999999999994"/>
    <n v="10"/>
    <n v="3268.7999999999997"/>
    <x v="3"/>
    <x v="9"/>
    <x v="5"/>
    <x v="62"/>
  </r>
  <r>
    <n v="10168"/>
    <s v="S32_1374"/>
    <n v="28"/>
    <n v="89.9"/>
    <n v="7"/>
    <n v="2517.2000000000003"/>
    <x v="3"/>
    <x v="9"/>
    <x v="6"/>
    <x v="79"/>
  </r>
  <r>
    <n v="10168"/>
    <s v="S32_4289"/>
    <n v="31"/>
    <n v="57.78"/>
    <n v="12"/>
    <n v="1791.18"/>
    <x v="3"/>
    <x v="9"/>
    <x v="0"/>
    <x v="63"/>
  </r>
  <r>
    <n v="10168"/>
    <s v="S50_1341"/>
    <n v="48"/>
    <n v="39.71"/>
    <n v="13"/>
    <n v="1906.08"/>
    <x v="3"/>
    <x v="9"/>
    <x v="0"/>
    <x v="64"/>
  </r>
  <r>
    <n v="10168"/>
    <s v="S700_1691"/>
    <n v="28"/>
    <n v="91.34"/>
    <n v="14"/>
    <n v="2557.52"/>
    <x v="3"/>
    <x v="9"/>
    <x v="5"/>
    <x v="65"/>
  </r>
  <r>
    <n v="10168"/>
    <s v="S700_2466"/>
    <n v="31"/>
    <n v="87.75"/>
    <n v="16"/>
    <n v="2720.25"/>
    <x v="3"/>
    <x v="9"/>
    <x v="5"/>
    <x v="67"/>
  </r>
  <r>
    <n v="10168"/>
    <s v="S700_2834"/>
    <n v="36"/>
    <n v="94.92"/>
    <n v="8"/>
    <n v="3417.12"/>
    <x v="3"/>
    <x v="9"/>
    <x v="5"/>
    <x v="68"/>
  </r>
  <r>
    <n v="10168"/>
    <s v="S700_3167"/>
    <n v="48"/>
    <n v="72"/>
    <n v="15"/>
    <n v="3456"/>
    <x v="3"/>
    <x v="9"/>
    <x v="5"/>
    <x v="69"/>
  </r>
  <r>
    <n v="10168"/>
    <s v="S700_4002"/>
    <n v="39"/>
    <n v="67.37"/>
    <n v="17"/>
    <n v="2627.4300000000003"/>
    <x v="3"/>
    <x v="9"/>
    <x v="5"/>
    <x v="70"/>
  </r>
  <r>
    <n v="10169"/>
    <s v="S12_1099"/>
    <n v="30"/>
    <n v="163.44"/>
    <n v="2"/>
    <n v="4903.2"/>
    <x v="3"/>
    <x v="10"/>
    <x v="1"/>
    <x v="80"/>
  </r>
  <r>
    <n v="10169"/>
    <s v="S12_2823"/>
    <n v="35"/>
    <n v="126.52"/>
    <n v="13"/>
    <n v="4428.2"/>
    <x v="3"/>
    <x v="10"/>
    <x v="6"/>
    <x v="75"/>
  </r>
  <r>
    <n v="10169"/>
    <s v="S12_3990"/>
    <n v="36"/>
    <n v="71.819999999999993"/>
    <n v="3"/>
    <n v="2585.5199999999995"/>
    <x v="3"/>
    <x v="10"/>
    <x v="1"/>
    <x v="82"/>
  </r>
  <r>
    <n v="10169"/>
    <s v="S18_3278"/>
    <n v="32"/>
    <n v="65.13"/>
    <n v="5"/>
    <n v="2084.16"/>
    <x v="3"/>
    <x v="10"/>
    <x v="1"/>
    <x v="85"/>
  </r>
  <r>
    <n v="10169"/>
    <s v="S18_3482"/>
    <n v="36"/>
    <n v="136.69999999999999"/>
    <n v="4"/>
    <n v="4921.2"/>
    <x v="3"/>
    <x v="10"/>
    <x v="1"/>
    <x v="86"/>
  </r>
  <r>
    <n v="10169"/>
    <s v="S18_3782"/>
    <n v="38"/>
    <n v="52.84"/>
    <n v="8"/>
    <n v="2007.92"/>
    <x v="3"/>
    <x v="10"/>
    <x v="6"/>
    <x v="87"/>
  </r>
  <r>
    <n v="10169"/>
    <s v="S18_4721"/>
    <n v="33"/>
    <n v="120.53"/>
    <n v="7"/>
    <n v="3977.4900000000002"/>
    <x v="3"/>
    <x v="10"/>
    <x v="1"/>
    <x v="88"/>
  </r>
  <r>
    <n v="10169"/>
    <s v="S24_2360"/>
    <n v="38"/>
    <n v="66.489999999999995"/>
    <n v="11"/>
    <n v="2526.62"/>
    <x v="3"/>
    <x v="10"/>
    <x v="6"/>
    <x v="89"/>
  </r>
  <r>
    <n v="10169"/>
    <s v="S24_3371"/>
    <n v="34"/>
    <n v="53.27"/>
    <n v="1"/>
    <n v="1811.18"/>
    <x v="3"/>
    <x v="10"/>
    <x v="1"/>
    <x v="90"/>
  </r>
  <r>
    <n v="10169"/>
    <s v="S24_4620"/>
    <n v="24"/>
    <n v="77.61"/>
    <n v="6"/>
    <n v="1862.6399999999999"/>
    <x v="3"/>
    <x v="10"/>
    <x v="1"/>
    <x v="92"/>
  </r>
  <r>
    <n v="10169"/>
    <s v="S32_2206"/>
    <n v="26"/>
    <n v="37.01"/>
    <n v="9"/>
    <n v="962.26"/>
    <x v="3"/>
    <x v="10"/>
    <x v="6"/>
    <x v="93"/>
  </r>
  <r>
    <n v="10169"/>
    <s v="S32_4485"/>
    <n v="34"/>
    <n v="83.68"/>
    <n v="12"/>
    <n v="2845.1200000000003"/>
    <x v="3"/>
    <x v="10"/>
    <x v="6"/>
    <x v="94"/>
  </r>
  <r>
    <n v="10169"/>
    <s v="S50_4713"/>
    <n v="48"/>
    <n v="75.66"/>
    <n v="10"/>
    <n v="3631.68"/>
    <x v="3"/>
    <x v="10"/>
    <x v="6"/>
    <x v="95"/>
  </r>
  <r>
    <n v="10170"/>
    <s v="S12_3380"/>
    <n v="47"/>
    <n v="116.27"/>
    <n v="4"/>
    <n v="5464.69"/>
    <x v="3"/>
    <x v="10"/>
    <x v="1"/>
    <x v="81"/>
  </r>
  <r>
    <n v="10170"/>
    <s v="S12_4675"/>
    <n v="41"/>
    <n v="93.28"/>
    <n v="3"/>
    <n v="3824.48"/>
    <x v="3"/>
    <x v="10"/>
    <x v="1"/>
    <x v="83"/>
  </r>
  <r>
    <n v="10170"/>
    <s v="S18_1889"/>
    <n v="20"/>
    <n v="70.069999999999993"/>
    <n v="2"/>
    <n v="1401.3999999999999"/>
    <x v="3"/>
    <x v="10"/>
    <x v="1"/>
    <x v="84"/>
  </r>
  <r>
    <n v="10170"/>
    <s v="S24_3856"/>
    <n v="34"/>
    <n v="130.6"/>
    <n v="1"/>
    <n v="4440.3999999999996"/>
    <x v="3"/>
    <x v="10"/>
    <x v="1"/>
    <x v="91"/>
  </r>
  <r>
    <n v="10171"/>
    <s v="S18_1129"/>
    <n v="35"/>
    <n v="134.46"/>
    <n v="2"/>
    <n v="4706.1000000000004"/>
    <x v="3"/>
    <x v="10"/>
    <x v="1"/>
    <x v="96"/>
  </r>
  <r>
    <n v="10171"/>
    <s v="S18_1984"/>
    <n v="35"/>
    <n v="128.03"/>
    <n v="1"/>
    <n v="4481.05"/>
    <x v="3"/>
    <x v="10"/>
    <x v="1"/>
    <x v="97"/>
  </r>
  <r>
    <n v="10171"/>
    <s v="S18_3232"/>
    <n v="39"/>
    <n v="165.95"/>
    <n v="3"/>
    <n v="6472.0499999999993"/>
    <x v="3"/>
    <x v="10"/>
    <x v="1"/>
    <x v="30"/>
  </r>
  <r>
    <n v="10171"/>
    <s v="S24_2972"/>
    <n v="36"/>
    <n v="34.74"/>
    <n v="4"/>
    <n v="1250.6400000000001"/>
    <x v="3"/>
    <x v="10"/>
    <x v="1"/>
    <x v="100"/>
  </r>
  <r>
    <n v="10172"/>
    <s v="S18_1589"/>
    <n v="42"/>
    <n v="109.51"/>
    <n v="6"/>
    <n v="4599.42"/>
    <x v="3"/>
    <x v="10"/>
    <x v="1"/>
    <x v="101"/>
  </r>
  <r>
    <n v="10172"/>
    <s v="S18_2870"/>
    <n v="39"/>
    <n v="117.48"/>
    <n v="7"/>
    <n v="4581.72"/>
    <x v="3"/>
    <x v="10"/>
    <x v="1"/>
    <x v="98"/>
  </r>
  <r>
    <n v="10172"/>
    <s v="S18_3685"/>
    <n v="48"/>
    <n v="139.87"/>
    <n v="8"/>
    <n v="6713.76"/>
    <x v="3"/>
    <x v="10"/>
    <x v="1"/>
    <x v="99"/>
  </r>
  <r>
    <n v="10172"/>
    <s v="S24_1046"/>
    <n v="32"/>
    <n v="61"/>
    <n v="3"/>
    <n v="1952"/>
    <x v="3"/>
    <x v="10"/>
    <x v="1"/>
    <x v="103"/>
  </r>
  <r>
    <n v="10172"/>
    <s v="S24_1628"/>
    <n v="34"/>
    <n v="43.27"/>
    <n v="5"/>
    <n v="1471.18"/>
    <x v="3"/>
    <x v="10"/>
    <x v="1"/>
    <x v="104"/>
  </r>
  <r>
    <n v="10172"/>
    <s v="S24_2766"/>
    <n v="22"/>
    <n v="79.97"/>
    <n v="1"/>
    <n v="1759.34"/>
    <x v="3"/>
    <x v="10"/>
    <x v="1"/>
    <x v="105"/>
  </r>
  <r>
    <n v="10172"/>
    <s v="S24_3191"/>
    <n v="24"/>
    <n v="77.91"/>
    <n v="2"/>
    <n v="1869.84"/>
    <x v="3"/>
    <x v="10"/>
    <x v="1"/>
    <x v="107"/>
  </r>
  <r>
    <n v="10172"/>
    <s v="S24_3432"/>
    <n v="22"/>
    <n v="87.81"/>
    <n v="4"/>
    <n v="1931.8200000000002"/>
    <x v="3"/>
    <x v="10"/>
    <x v="1"/>
    <x v="108"/>
  </r>
  <r>
    <n v="10173"/>
    <s v="S18_1342"/>
    <n v="43"/>
    <n v="101.71"/>
    <n v="6"/>
    <n v="4373.53"/>
    <x v="3"/>
    <x v="10"/>
    <x v="0"/>
    <x v="8"/>
  </r>
  <r>
    <n v="10173"/>
    <s v="S18_1367"/>
    <n v="48"/>
    <n v="51.75"/>
    <n v="5"/>
    <n v="2484"/>
    <x v="3"/>
    <x v="10"/>
    <x v="0"/>
    <x v="9"/>
  </r>
  <r>
    <n v="10173"/>
    <s v="S18_1749"/>
    <n v="24"/>
    <n v="168.3"/>
    <n v="13"/>
    <n v="4039.2000000000003"/>
    <x v="3"/>
    <x v="10"/>
    <x v="0"/>
    <x v="0"/>
  </r>
  <r>
    <n v="10173"/>
    <s v="S18_2248"/>
    <n v="26"/>
    <n v="55.09"/>
    <n v="12"/>
    <n v="1432.3400000000001"/>
    <x v="3"/>
    <x v="10"/>
    <x v="0"/>
    <x v="1"/>
  </r>
  <r>
    <n v="10173"/>
    <s v="S18_2325"/>
    <n v="31"/>
    <n v="127.13"/>
    <n v="10"/>
    <n v="3941.0299999999997"/>
    <x v="3"/>
    <x v="10"/>
    <x v="0"/>
    <x v="4"/>
  </r>
  <r>
    <n v="10173"/>
    <s v="S18_2795"/>
    <n v="22"/>
    <n v="140.06"/>
    <n v="7"/>
    <n v="3081.32"/>
    <x v="3"/>
    <x v="10"/>
    <x v="0"/>
    <x v="5"/>
  </r>
  <r>
    <n v="10173"/>
    <s v="S18_2957"/>
    <n v="28"/>
    <n v="56.84"/>
    <n v="2"/>
    <n v="1591.52"/>
    <x v="3"/>
    <x v="10"/>
    <x v="0"/>
    <x v="16"/>
  </r>
  <r>
    <n v="10173"/>
    <s v="S18_3136"/>
    <n v="31"/>
    <n v="86.92"/>
    <n v="1"/>
    <n v="2694.52"/>
    <x v="3"/>
    <x v="10"/>
    <x v="0"/>
    <x v="17"/>
  </r>
  <r>
    <n v="10173"/>
    <s v="S18_3320"/>
    <n v="29"/>
    <n v="90.28"/>
    <n v="4"/>
    <n v="2618.12"/>
    <x v="3"/>
    <x v="10"/>
    <x v="0"/>
    <x v="18"/>
  </r>
  <r>
    <n v="10173"/>
    <s v="S18_4409"/>
    <n v="21"/>
    <n v="77.31"/>
    <n v="14"/>
    <n v="1623.51"/>
    <x v="3"/>
    <x v="10"/>
    <x v="0"/>
    <x v="2"/>
  </r>
  <r>
    <n v="10173"/>
    <s v="S18_4933"/>
    <n v="39"/>
    <n v="58.44"/>
    <n v="15"/>
    <n v="2279.16"/>
    <x v="3"/>
    <x v="10"/>
    <x v="1"/>
    <x v="102"/>
  </r>
  <r>
    <n v="10173"/>
    <s v="S24_1937"/>
    <n v="31"/>
    <n v="29.87"/>
    <n v="9"/>
    <n v="925.97"/>
    <x v="3"/>
    <x v="10"/>
    <x v="0"/>
    <x v="6"/>
  </r>
  <r>
    <n v="10173"/>
    <s v="S24_2022"/>
    <n v="27"/>
    <n v="39.42"/>
    <n v="8"/>
    <n v="1064.3400000000001"/>
    <x v="3"/>
    <x v="10"/>
    <x v="0"/>
    <x v="7"/>
  </r>
  <r>
    <n v="10173"/>
    <s v="S24_2887"/>
    <n v="23"/>
    <n v="98.65"/>
    <n v="16"/>
    <n v="2268.9500000000003"/>
    <x v="3"/>
    <x v="10"/>
    <x v="1"/>
    <x v="106"/>
  </r>
  <r>
    <n v="10173"/>
    <s v="S24_3969"/>
    <n v="35"/>
    <n v="35.700000000000003"/>
    <n v="11"/>
    <n v="1249.5"/>
    <x v="3"/>
    <x v="10"/>
    <x v="0"/>
    <x v="3"/>
  </r>
  <r>
    <n v="10173"/>
    <s v="S24_4258"/>
    <n v="22"/>
    <n v="93.49"/>
    <n v="3"/>
    <n v="2056.7799999999997"/>
    <x v="3"/>
    <x v="10"/>
    <x v="0"/>
    <x v="22"/>
  </r>
  <r>
    <n v="10174"/>
    <s v="S10_1949"/>
    <n v="34"/>
    <n v="207.87"/>
    <n v="4"/>
    <n v="7067.58"/>
    <x v="3"/>
    <x v="10"/>
    <x v="1"/>
    <x v="10"/>
  </r>
  <r>
    <n v="10174"/>
    <s v="S12_1666"/>
    <n v="43"/>
    <n v="113.44"/>
    <n v="1"/>
    <n v="4877.92"/>
    <x v="3"/>
    <x v="10"/>
    <x v="2"/>
    <x v="12"/>
  </r>
  <r>
    <n v="10174"/>
    <s v="S18_1097"/>
    <n v="48"/>
    <n v="108.5"/>
    <n v="3"/>
    <n v="5208"/>
    <x v="3"/>
    <x v="10"/>
    <x v="2"/>
    <x v="13"/>
  </r>
  <r>
    <n v="10174"/>
    <s v="S18_2949"/>
    <n v="46"/>
    <n v="100.3"/>
    <n v="5"/>
    <n v="4613.8"/>
    <x v="3"/>
    <x v="10"/>
    <x v="0"/>
    <x v="15"/>
  </r>
  <r>
    <n v="10174"/>
    <s v="S18_4668"/>
    <n v="49"/>
    <n v="44.27"/>
    <n v="2"/>
    <n v="2169.23"/>
    <x v="3"/>
    <x v="10"/>
    <x v="0"/>
    <x v="20"/>
  </r>
  <r>
    <n v="10175"/>
    <s v="S10_4962"/>
    <n v="33"/>
    <n v="119.67"/>
    <n v="9"/>
    <n v="3949.11"/>
    <x v="3"/>
    <x v="10"/>
    <x v="1"/>
    <x v="11"/>
  </r>
  <r>
    <n v="10175"/>
    <s v="S12_4473"/>
    <n v="26"/>
    <n v="109.02"/>
    <n v="1"/>
    <n v="2834.52"/>
    <x v="3"/>
    <x v="10"/>
    <x v="2"/>
    <x v="27"/>
  </r>
  <r>
    <n v="10175"/>
    <s v="S18_2319"/>
    <n v="48"/>
    <n v="101.87"/>
    <n v="4"/>
    <n v="4889.76"/>
    <x v="3"/>
    <x v="10"/>
    <x v="2"/>
    <x v="29"/>
  </r>
  <r>
    <n v="10175"/>
    <s v="S18_2432"/>
    <n v="41"/>
    <n v="59.55"/>
    <n v="7"/>
    <n v="2441.5499999999997"/>
    <x v="3"/>
    <x v="10"/>
    <x v="2"/>
    <x v="14"/>
  </r>
  <r>
    <n v="10175"/>
    <s v="S18_3232"/>
    <n v="29"/>
    <n v="150.71"/>
    <n v="5"/>
    <n v="4370.59"/>
    <x v="3"/>
    <x v="10"/>
    <x v="1"/>
    <x v="30"/>
  </r>
  <r>
    <n v="10175"/>
    <s v="S18_4600"/>
    <n v="47"/>
    <n v="102.92"/>
    <n v="10"/>
    <n v="4837.24"/>
    <x v="3"/>
    <x v="10"/>
    <x v="2"/>
    <x v="19"/>
  </r>
  <r>
    <n v="10175"/>
    <s v="S24_2300"/>
    <n v="28"/>
    <n v="121.4"/>
    <n v="6"/>
    <n v="3399.2000000000003"/>
    <x v="3"/>
    <x v="10"/>
    <x v="2"/>
    <x v="21"/>
  </r>
  <r>
    <n v="10175"/>
    <s v="S24_2840"/>
    <n v="37"/>
    <n v="32.18"/>
    <n v="2"/>
    <n v="1190.6600000000001"/>
    <x v="3"/>
    <x v="10"/>
    <x v="1"/>
    <x v="33"/>
  </r>
  <r>
    <n v="10175"/>
    <s v="S32_1268"/>
    <n v="22"/>
    <n v="89.57"/>
    <n v="8"/>
    <n v="1970.54"/>
    <x v="3"/>
    <x v="10"/>
    <x v="2"/>
    <x v="23"/>
  </r>
  <r>
    <n v="10175"/>
    <s v="S32_2509"/>
    <n v="50"/>
    <n v="50.86"/>
    <n v="3"/>
    <n v="2543"/>
    <x v="3"/>
    <x v="10"/>
    <x v="2"/>
    <x v="35"/>
  </r>
  <r>
    <n v="10175"/>
    <s v="S32_3522"/>
    <n v="29"/>
    <n v="56.24"/>
    <n v="12"/>
    <n v="1630.96"/>
    <x v="3"/>
    <x v="10"/>
    <x v="2"/>
    <x v="24"/>
  </r>
  <r>
    <n v="10175"/>
    <s v="S700_2824"/>
    <n v="42"/>
    <n v="80.92"/>
    <n v="11"/>
    <n v="3398.64"/>
    <x v="3"/>
    <x v="10"/>
    <x v="1"/>
    <x v="25"/>
  </r>
  <r>
    <n v="10176"/>
    <s v="S12_1108"/>
    <n v="33"/>
    <n v="166.24"/>
    <n v="2"/>
    <n v="5485.92"/>
    <x v="3"/>
    <x v="10"/>
    <x v="1"/>
    <x v="40"/>
  </r>
  <r>
    <n v="10176"/>
    <s v="S12_3148"/>
    <n v="47"/>
    <n v="145.04"/>
    <n v="3"/>
    <n v="6816.8799999999992"/>
    <x v="3"/>
    <x v="10"/>
    <x v="1"/>
    <x v="26"/>
  </r>
  <r>
    <n v="10176"/>
    <s v="S12_3891"/>
    <n v="50"/>
    <n v="160.91"/>
    <n v="1"/>
    <n v="8045.5"/>
    <x v="3"/>
    <x v="10"/>
    <x v="1"/>
    <x v="41"/>
  </r>
  <r>
    <n v="10176"/>
    <s v="S18_2238"/>
    <n v="20"/>
    <n v="139.16999999999999"/>
    <n v="10"/>
    <n v="2783.3999999999996"/>
    <x v="3"/>
    <x v="10"/>
    <x v="1"/>
    <x v="28"/>
  </r>
  <r>
    <n v="10176"/>
    <s v="S18_4027"/>
    <n v="36"/>
    <n v="140.75"/>
    <n v="5"/>
    <n v="5067"/>
    <x v="3"/>
    <x v="10"/>
    <x v="1"/>
    <x v="31"/>
  </r>
  <r>
    <n v="10176"/>
    <s v="S24_1444"/>
    <n v="27"/>
    <n v="55.49"/>
    <n v="8"/>
    <n v="1498.23"/>
    <x v="3"/>
    <x v="10"/>
    <x v="1"/>
    <x v="32"/>
  </r>
  <r>
    <n v="10176"/>
    <s v="S24_4048"/>
    <n v="29"/>
    <n v="101.72"/>
    <n v="7"/>
    <n v="2949.88"/>
    <x v="3"/>
    <x v="10"/>
    <x v="1"/>
    <x v="34"/>
  </r>
  <r>
    <n v="10176"/>
    <s v="S32_3207"/>
    <n v="22"/>
    <n v="62.14"/>
    <n v="6"/>
    <n v="1367.08"/>
    <x v="3"/>
    <x v="10"/>
    <x v="3"/>
    <x v="36"/>
  </r>
  <r>
    <n v="10176"/>
    <s v="S50_1392"/>
    <n v="23"/>
    <n v="109.96"/>
    <n v="9"/>
    <n v="2529.08"/>
    <x v="3"/>
    <x v="10"/>
    <x v="2"/>
    <x v="37"/>
  </r>
  <r>
    <n v="10176"/>
    <s v="S50_1514"/>
    <n v="38"/>
    <n v="52.14"/>
    <n v="4"/>
    <n v="1981.32"/>
    <x v="3"/>
    <x v="10"/>
    <x v="3"/>
    <x v="38"/>
  </r>
  <r>
    <n v="10177"/>
    <s v="S18_3140"/>
    <n v="23"/>
    <n v="113.37"/>
    <n v="9"/>
    <n v="2607.5100000000002"/>
    <x v="3"/>
    <x v="10"/>
    <x v="0"/>
    <x v="42"/>
  </r>
  <r>
    <n v="10177"/>
    <s v="S18_3259"/>
    <n v="29"/>
    <n v="92.77"/>
    <n v="11"/>
    <n v="2690.33"/>
    <x v="3"/>
    <x v="10"/>
    <x v="3"/>
    <x v="43"/>
  </r>
  <r>
    <n v="10177"/>
    <s v="S18_4522"/>
    <n v="35"/>
    <n v="82.5"/>
    <n v="8"/>
    <n v="2887.5"/>
    <x v="3"/>
    <x v="10"/>
    <x v="0"/>
    <x v="44"/>
  </r>
  <r>
    <n v="10177"/>
    <s v="S24_2011"/>
    <n v="50"/>
    <n v="115.52"/>
    <n v="7"/>
    <n v="5776"/>
    <x v="3"/>
    <x v="10"/>
    <x v="4"/>
    <x v="45"/>
  </r>
  <r>
    <n v="10177"/>
    <s v="S24_3151"/>
    <n v="45"/>
    <n v="79.66"/>
    <n v="2"/>
    <n v="3584.7"/>
    <x v="3"/>
    <x v="10"/>
    <x v="0"/>
    <x v="46"/>
  </r>
  <r>
    <n v="10177"/>
    <s v="S700_1138"/>
    <n v="24"/>
    <n v="58.67"/>
    <n v="3"/>
    <n v="1408.08"/>
    <x v="3"/>
    <x v="10"/>
    <x v="4"/>
    <x v="48"/>
  </r>
  <r>
    <n v="10177"/>
    <s v="S700_1938"/>
    <n v="31"/>
    <n v="77.95"/>
    <n v="10"/>
    <n v="2416.4500000000003"/>
    <x v="3"/>
    <x v="10"/>
    <x v="4"/>
    <x v="49"/>
  </r>
  <r>
    <n v="10177"/>
    <s v="S700_2610"/>
    <n v="32"/>
    <n v="64.33"/>
    <n v="1"/>
    <n v="2058.56"/>
    <x v="3"/>
    <x v="10"/>
    <x v="4"/>
    <x v="50"/>
  </r>
  <r>
    <n v="10177"/>
    <s v="S700_3505"/>
    <n v="44"/>
    <n v="88.15"/>
    <n v="4"/>
    <n v="3878.6000000000004"/>
    <x v="3"/>
    <x v="10"/>
    <x v="4"/>
    <x v="51"/>
  </r>
  <r>
    <n v="10177"/>
    <s v="S700_3962"/>
    <n v="24"/>
    <n v="83.42"/>
    <n v="5"/>
    <n v="2002.08"/>
    <x v="3"/>
    <x v="10"/>
    <x v="4"/>
    <x v="52"/>
  </r>
  <r>
    <n v="10177"/>
    <s v="S72_3212"/>
    <n v="40"/>
    <n v="52.96"/>
    <n v="6"/>
    <n v="2118.4"/>
    <x v="3"/>
    <x v="10"/>
    <x v="4"/>
    <x v="53"/>
  </r>
  <r>
    <n v="10178"/>
    <s v="S10_4757"/>
    <n v="24"/>
    <n v="131.91999999999999"/>
    <n v="12"/>
    <n v="3166.08"/>
    <x v="3"/>
    <x v="10"/>
    <x v="1"/>
    <x v="39"/>
  </r>
  <r>
    <n v="10178"/>
    <s v="S18_1662"/>
    <n v="42"/>
    <n v="127.73"/>
    <n v="4"/>
    <n v="5364.66"/>
    <x v="3"/>
    <x v="10"/>
    <x v="5"/>
    <x v="54"/>
  </r>
  <r>
    <n v="10178"/>
    <s v="S18_3029"/>
    <n v="41"/>
    <n v="70.540000000000006"/>
    <n v="10"/>
    <n v="2892.1400000000003"/>
    <x v="3"/>
    <x v="10"/>
    <x v="4"/>
    <x v="56"/>
  </r>
  <r>
    <n v="10178"/>
    <s v="S18_3856"/>
    <n v="48"/>
    <n v="104.81"/>
    <n v="9"/>
    <n v="5030.88"/>
    <x v="3"/>
    <x v="10"/>
    <x v="0"/>
    <x v="57"/>
  </r>
  <r>
    <n v="10178"/>
    <s v="S24_2841"/>
    <n v="34"/>
    <n v="67.819999999999993"/>
    <n v="5"/>
    <n v="2305.8799999999997"/>
    <x v="3"/>
    <x v="10"/>
    <x v="5"/>
    <x v="59"/>
  </r>
  <r>
    <n v="10178"/>
    <s v="S24_3420"/>
    <n v="27"/>
    <n v="65.75"/>
    <n v="6"/>
    <n v="1775.25"/>
    <x v="3"/>
    <x v="10"/>
    <x v="0"/>
    <x v="60"/>
  </r>
  <r>
    <n v="10178"/>
    <s v="S24_3816"/>
    <n v="21"/>
    <n v="68.77"/>
    <n v="11"/>
    <n v="1444.1699999999998"/>
    <x v="3"/>
    <x v="10"/>
    <x v="0"/>
    <x v="47"/>
  </r>
  <r>
    <n v="10178"/>
    <s v="S24_3949"/>
    <n v="30"/>
    <n v="64.150000000000006"/>
    <n v="3"/>
    <n v="1924.5000000000002"/>
    <x v="3"/>
    <x v="10"/>
    <x v="5"/>
    <x v="61"/>
  </r>
  <r>
    <n v="10178"/>
    <s v="S700_2047"/>
    <n v="34"/>
    <n v="86.9"/>
    <n v="8"/>
    <n v="2954.6000000000004"/>
    <x v="3"/>
    <x v="10"/>
    <x v="4"/>
    <x v="66"/>
  </r>
  <r>
    <n v="10178"/>
    <s v="S700_2466"/>
    <n v="22"/>
    <n v="91.74"/>
    <n v="1"/>
    <n v="2018.28"/>
    <x v="3"/>
    <x v="10"/>
    <x v="5"/>
    <x v="67"/>
  </r>
  <r>
    <n v="10178"/>
    <s v="S700_4002"/>
    <n v="45"/>
    <n v="68.11"/>
    <n v="2"/>
    <n v="3064.95"/>
    <x v="3"/>
    <x v="10"/>
    <x v="5"/>
    <x v="70"/>
  </r>
  <r>
    <n v="10178"/>
    <s v="S72_1253"/>
    <n v="45"/>
    <n v="41.71"/>
    <n v="7"/>
    <n v="1876.95"/>
    <x v="3"/>
    <x v="10"/>
    <x v="5"/>
    <x v="71"/>
  </r>
  <r>
    <n v="10179"/>
    <s v="S18_2581"/>
    <n v="24"/>
    <n v="82.79"/>
    <n v="3"/>
    <n v="1986.96"/>
    <x v="3"/>
    <x v="10"/>
    <x v="5"/>
    <x v="55"/>
  </r>
  <r>
    <n v="10179"/>
    <s v="S24_1785"/>
    <n v="47"/>
    <n v="105.04"/>
    <n v="5"/>
    <n v="4936.88"/>
    <x v="3"/>
    <x v="10"/>
    <x v="5"/>
    <x v="58"/>
  </r>
  <r>
    <n v="10179"/>
    <s v="S24_4278"/>
    <n v="27"/>
    <n v="66.650000000000006"/>
    <n v="4"/>
    <n v="1799.5500000000002"/>
    <x v="3"/>
    <x v="10"/>
    <x v="5"/>
    <x v="62"/>
  </r>
  <r>
    <n v="10179"/>
    <s v="S32_1374"/>
    <n v="45"/>
    <n v="86.9"/>
    <n v="1"/>
    <n v="3910.5000000000005"/>
    <x v="3"/>
    <x v="10"/>
    <x v="6"/>
    <x v="79"/>
  </r>
  <r>
    <n v="10179"/>
    <s v="S32_4289"/>
    <n v="24"/>
    <n v="63.97"/>
    <n v="6"/>
    <n v="1535.28"/>
    <x v="3"/>
    <x v="10"/>
    <x v="0"/>
    <x v="63"/>
  </r>
  <r>
    <n v="10179"/>
    <s v="S50_1341"/>
    <n v="34"/>
    <n v="43.2"/>
    <n v="7"/>
    <n v="1468.8000000000002"/>
    <x v="3"/>
    <x v="10"/>
    <x v="0"/>
    <x v="64"/>
  </r>
  <r>
    <n v="10179"/>
    <s v="S700_1691"/>
    <n v="23"/>
    <n v="75.81"/>
    <n v="8"/>
    <n v="1743.63"/>
    <x v="3"/>
    <x v="10"/>
    <x v="5"/>
    <x v="65"/>
  </r>
  <r>
    <n v="10179"/>
    <s v="S700_2834"/>
    <n v="25"/>
    <n v="98.48"/>
    <n v="2"/>
    <n v="2462"/>
    <x v="3"/>
    <x v="10"/>
    <x v="5"/>
    <x v="68"/>
  </r>
  <r>
    <n v="10179"/>
    <s v="S700_3167"/>
    <n v="39"/>
    <n v="80"/>
    <n v="9"/>
    <n v="3120"/>
    <x v="3"/>
    <x v="10"/>
    <x v="5"/>
    <x v="69"/>
  </r>
  <r>
    <n v="10180"/>
    <s v="S10_1678"/>
    <n v="29"/>
    <n v="76.56"/>
    <n v="9"/>
    <n v="2220.2400000000002"/>
    <x v="3"/>
    <x v="10"/>
    <x v="6"/>
    <x v="72"/>
  </r>
  <r>
    <n v="10180"/>
    <s v="S10_2016"/>
    <n v="42"/>
    <n v="99.91"/>
    <n v="12"/>
    <n v="4196.22"/>
    <x v="3"/>
    <x v="10"/>
    <x v="6"/>
    <x v="73"/>
  </r>
  <r>
    <n v="10180"/>
    <s v="S10_4698"/>
    <n v="41"/>
    <n v="164.61"/>
    <n v="11"/>
    <n v="6749.01"/>
    <x v="3"/>
    <x v="10"/>
    <x v="6"/>
    <x v="74"/>
  </r>
  <r>
    <n v="10180"/>
    <s v="S12_2823"/>
    <n v="40"/>
    <n v="131.04"/>
    <n v="8"/>
    <n v="5241.5999999999995"/>
    <x v="3"/>
    <x v="10"/>
    <x v="6"/>
    <x v="75"/>
  </r>
  <r>
    <n v="10180"/>
    <s v="S18_2625"/>
    <n v="25"/>
    <n v="48.46"/>
    <n v="13"/>
    <n v="1211.5"/>
    <x v="3"/>
    <x v="10"/>
    <x v="6"/>
    <x v="76"/>
  </r>
  <r>
    <n v="10180"/>
    <s v="S18_3782"/>
    <n v="21"/>
    <n v="59.06"/>
    <n v="3"/>
    <n v="1240.26"/>
    <x v="3"/>
    <x v="10"/>
    <x v="6"/>
    <x v="87"/>
  </r>
  <r>
    <n v="10180"/>
    <s v="S18_4721"/>
    <n v="44"/>
    <n v="147.31"/>
    <n v="2"/>
    <n v="6481.64"/>
    <x v="3"/>
    <x v="10"/>
    <x v="1"/>
    <x v="88"/>
  </r>
  <r>
    <n v="10180"/>
    <s v="S24_1578"/>
    <n v="48"/>
    <n v="98.05"/>
    <n v="10"/>
    <n v="4706.3999999999996"/>
    <x v="3"/>
    <x v="10"/>
    <x v="6"/>
    <x v="77"/>
  </r>
  <r>
    <n v="10180"/>
    <s v="S24_2000"/>
    <n v="28"/>
    <n v="61.7"/>
    <n v="14"/>
    <n v="1727.6000000000001"/>
    <x v="3"/>
    <x v="10"/>
    <x v="6"/>
    <x v="78"/>
  </r>
  <r>
    <n v="10180"/>
    <s v="S24_2360"/>
    <n v="35"/>
    <n v="60.95"/>
    <n v="6"/>
    <n v="2133.25"/>
    <x v="3"/>
    <x v="10"/>
    <x v="6"/>
    <x v="89"/>
  </r>
  <r>
    <n v="10180"/>
    <s v="S24_4620"/>
    <n v="28"/>
    <n v="68.709999999999994"/>
    <n v="1"/>
    <n v="1923.8799999999999"/>
    <x v="3"/>
    <x v="10"/>
    <x v="1"/>
    <x v="92"/>
  </r>
  <r>
    <n v="10180"/>
    <s v="S32_2206"/>
    <n v="34"/>
    <n v="33.39"/>
    <n v="4"/>
    <n v="1135.26"/>
    <x v="3"/>
    <x v="10"/>
    <x v="6"/>
    <x v="93"/>
  </r>
  <r>
    <n v="10180"/>
    <s v="S32_4485"/>
    <n v="22"/>
    <n v="102.05"/>
    <n v="7"/>
    <n v="2245.1"/>
    <x v="3"/>
    <x v="10"/>
    <x v="6"/>
    <x v="94"/>
  </r>
  <r>
    <n v="10180"/>
    <s v="S50_4713"/>
    <n v="21"/>
    <n v="74.849999999999994"/>
    <n v="5"/>
    <n v="1571.85"/>
    <x v="3"/>
    <x v="10"/>
    <x v="6"/>
    <x v="95"/>
  </r>
  <r>
    <n v="10181"/>
    <s v="S12_1099"/>
    <n v="27"/>
    <n v="155.66"/>
    <n v="14"/>
    <n v="4202.82"/>
    <x v="3"/>
    <x v="10"/>
    <x v="1"/>
    <x v="80"/>
  </r>
  <r>
    <n v="10181"/>
    <s v="S12_3380"/>
    <n v="28"/>
    <n v="113.92"/>
    <n v="12"/>
    <n v="3189.76"/>
    <x v="3"/>
    <x v="10"/>
    <x v="1"/>
    <x v="81"/>
  </r>
  <r>
    <n v="10181"/>
    <s v="S12_3990"/>
    <n v="20"/>
    <n v="67.03"/>
    <n v="15"/>
    <n v="1340.6"/>
    <x v="3"/>
    <x v="10"/>
    <x v="1"/>
    <x v="82"/>
  </r>
  <r>
    <n v="10181"/>
    <s v="S12_4675"/>
    <n v="36"/>
    <n v="107.1"/>
    <n v="11"/>
    <n v="3855.6"/>
    <x v="3"/>
    <x v="10"/>
    <x v="1"/>
    <x v="83"/>
  </r>
  <r>
    <n v="10181"/>
    <s v="S18_1129"/>
    <n v="44"/>
    <n v="124.56"/>
    <n v="6"/>
    <n v="5480.64"/>
    <x v="3"/>
    <x v="10"/>
    <x v="1"/>
    <x v="96"/>
  </r>
  <r>
    <n v="10181"/>
    <s v="S18_1589"/>
    <n v="42"/>
    <n v="124.44"/>
    <n v="2"/>
    <n v="5226.4799999999996"/>
    <x v="3"/>
    <x v="10"/>
    <x v="1"/>
    <x v="101"/>
  </r>
  <r>
    <n v="10181"/>
    <s v="S18_1889"/>
    <n v="22"/>
    <n v="74.69"/>
    <n v="10"/>
    <n v="1643.1799999999998"/>
    <x v="3"/>
    <x v="10"/>
    <x v="1"/>
    <x v="84"/>
  </r>
  <r>
    <n v="10181"/>
    <s v="S18_1984"/>
    <n v="21"/>
    <n v="129.44999999999999"/>
    <n v="5"/>
    <n v="2718.45"/>
    <x v="3"/>
    <x v="10"/>
    <x v="1"/>
    <x v="97"/>
  </r>
  <r>
    <n v="10181"/>
    <s v="S18_2870"/>
    <n v="27"/>
    <n v="130.68"/>
    <n v="3"/>
    <n v="3528.36"/>
    <x v="3"/>
    <x v="10"/>
    <x v="1"/>
    <x v="98"/>
  </r>
  <r>
    <n v="10181"/>
    <s v="S18_3232"/>
    <n v="45"/>
    <n v="147.33000000000001"/>
    <n v="7"/>
    <n v="6629.85"/>
    <x v="3"/>
    <x v="10"/>
    <x v="1"/>
    <x v="30"/>
  </r>
  <r>
    <n v="10181"/>
    <s v="S18_3278"/>
    <n v="30"/>
    <n v="73.17"/>
    <n v="17"/>
    <n v="2195.1"/>
    <x v="3"/>
    <x v="10"/>
    <x v="1"/>
    <x v="85"/>
  </r>
  <r>
    <n v="10181"/>
    <s v="S18_3482"/>
    <n v="22"/>
    <n v="120.53"/>
    <n v="16"/>
    <n v="2651.66"/>
    <x v="3"/>
    <x v="10"/>
    <x v="1"/>
    <x v="86"/>
  </r>
  <r>
    <n v="10181"/>
    <s v="S18_3685"/>
    <n v="39"/>
    <n v="137.04"/>
    <n v="4"/>
    <n v="5344.5599999999995"/>
    <x v="3"/>
    <x v="10"/>
    <x v="1"/>
    <x v="99"/>
  </r>
  <r>
    <n v="10181"/>
    <s v="S24_1628"/>
    <n v="34"/>
    <n v="45.28"/>
    <n v="1"/>
    <n v="1539.52"/>
    <x v="3"/>
    <x v="10"/>
    <x v="1"/>
    <x v="104"/>
  </r>
  <r>
    <n v="10181"/>
    <s v="S24_2972"/>
    <n v="37"/>
    <n v="32.85"/>
    <n v="8"/>
    <n v="1215.45"/>
    <x v="3"/>
    <x v="10"/>
    <x v="1"/>
    <x v="100"/>
  </r>
  <r>
    <n v="10181"/>
    <s v="S24_3371"/>
    <n v="23"/>
    <n v="54.49"/>
    <n v="13"/>
    <n v="1253.27"/>
    <x v="3"/>
    <x v="10"/>
    <x v="1"/>
    <x v="90"/>
  </r>
  <r>
    <n v="10181"/>
    <s v="S24_3856"/>
    <n v="25"/>
    <n v="122.17"/>
    <n v="9"/>
    <n v="3054.25"/>
    <x v="3"/>
    <x v="10"/>
    <x v="1"/>
    <x v="91"/>
  </r>
  <r>
    <n v="10182"/>
    <s v="S18_1342"/>
    <n v="25"/>
    <n v="83.22"/>
    <n v="3"/>
    <n v="2080.5"/>
    <x v="3"/>
    <x v="10"/>
    <x v="0"/>
    <x v="8"/>
  </r>
  <r>
    <n v="10182"/>
    <s v="S18_1367"/>
    <n v="32"/>
    <n v="44.21"/>
    <n v="2"/>
    <n v="1414.72"/>
    <x v="3"/>
    <x v="10"/>
    <x v="0"/>
    <x v="9"/>
  </r>
  <r>
    <n v="10182"/>
    <s v="S18_1749"/>
    <n v="44"/>
    <n v="159.80000000000001"/>
    <n v="10"/>
    <n v="7031.2000000000007"/>
    <x v="3"/>
    <x v="10"/>
    <x v="0"/>
    <x v="0"/>
  </r>
  <r>
    <n v="10182"/>
    <s v="S18_2248"/>
    <n v="38"/>
    <n v="54.49"/>
    <n v="9"/>
    <n v="2070.62"/>
    <x v="3"/>
    <x v="10"/>
    <x v="0"/>
    <x v="1"/>
  </r>
  <r>
    <n v="10182"/>
    <s v="S18_2325"/>
    <n v="20"/>
    <n v="105.52"/>
    <n v="7"/>
    <n v="2110.4"/>
    <x v="3"/>
    <x v="10"/>
    <x v="0"/>
    <x v="4"/>
  </r>
  <r>
    <n v="10182"/>
    <s v="S18_2795"/>
    <n v="21"/>
    <n v="135"/>
    <n v="4"/>
    <n v="2835"/>
    <x v="3"/>
    <x v="10"/>
    <x v="0"/>
    <x v="5"/>
  </r>
  <r>
    <n v="10182"/>
    <s v="S18_3320"/>
    <n v="33"/>
    <n v="86.31"/>
    <n v="1"/>
    <n v="2848.23"/>
    <x v="3"/>
    <x v="10"/>
    <x v="0"/>
    <x v="18"/>
  </r>
  <r>
    <n v="10182"/>
    <s v="S18_4409"/>
    <n v="36"/>
    <n v="88.35"/>
    <n v="11"/>
    <n v="3180.6"/>
    <x v="3"/>
    <x v="10"/>
    <x v="0"/>
    <x v="2"/>
  </r>
  <r>
    <n v="10182"/>
    <s v="S18_4933"/>
    <n v="44"/>
    <n v="61.29"/>
    <n v="12"/>
    <n v="2696.7599999999998"/>
    <x v="3"/>
    <x v="10"/>
    <x v="1"/>
    <x v="102"/>
  </r>
  <r>
    <n v="10182"/>
    <s v="S24_1046"/>
    <n v="47"/>
    <n v="63.2"/>
    <n v="16"/>
    <n v="2970.4"/>
    <x v="3"/>
    <x v="10"/>
    <x v="1"/>
    <x v="103"/>
  </r>
  <r>
    <n v="10182"/>
    <s v="S24_1937"/>
    <n v="39"/>
    <n v="31.86"/>
    <n v="6"/>
    <n v="1242.54"/>
    <x v="3"/>
    <x v="10"/>
    <x v="0"/>
    <x v="6"/>
  </r>
  <r>
    <n v="10182"/>
    <s v="S24_2022"/>
    <n v="31"/>
    <n v="39.869999999999997"/>
    <n v="5"/>
    <n v="1235.97"/>
    <x v="3"/>
    <x v="10"/>
    <x v="0"/>
    <x v="7"/>
  </r>
  <r>
    <n v="10182"/>
    <s v="S24_2766"/>
    <n v="36"/>
    <n v="87.24"/>
    <n v="14"/>
    <n v="3140.64"/>
    <x v="3"/>
    <x v="10"/>
    <x v="1"/>
    <x v="105"/>
  </r>
  <r>
    <n v="10182"/>
    <s v="S24_2887"/>
    <n v="20"/>
    <n v="116.27"/>
    <n v="13"/>
    <n v="2325.4"/>
    <x v="3"/>
    <x v="10"/>
    <x v="1"/>
    <x v="106"/>
  </r>
  <r>
    <n v="10182"/>
    <s v="S24_3191"/>
    <n v="33"/>
    <n v="73.62"/>
    <n v="15"/>
    <n v="2429.46"/>
    <x v="3"/>
    <x v="10"/>
    <x v="1"/>
    <x v="107"/>
  </r>
  <r>
    <n v="10182"/>
    <s v="S24_3432"/>
    <n v="49"/>
    <n v="95.3"/>
    <n v="17"/>
    <n v="4669.7"/>
    <x v="3"/>
    <x v="10"/>
    <x v="1"/>
    <x v="108"/>
  </r>
  <r>
    <n v="10182"/>
    <s v="S24_3969"/>
    <n v="23"/>
    <n v="34.880000000000003"/>
    <n v="8"/>
    <n v="802.24"/>
    <x v="3"/>
    <x v="10"/>
    <x v="0"/>
    <x v="3"/>
  </r>
  <r>
    <n v="10183"/>
    <s v="S10_1949"/>
    <n v="23"/>
    <n v="180.01"/>
    <n v="8"/>
    <n v="4140.2299999999996"/>
    <x v="3"/>
    <x v="10"/>
    <x v="1"/>
    <x v="10"/>
  </r>
  <r>
    <n v="10183"/>
    <s v="S10_4962"/>
    <n v="28"/>
    <n v="127.06"/>
    <n v="1"/>
    <n v="3557.6800000000003"/>
    <x v="3"/>
    <x v="10"/>
    <x v="1"/>
    <x v="11"/>
  </r>
  <r>
    <n v="10183"/>
    <s v="S12_1666"/>
    <n v="41"/>
    <n v="114.8"/>
    <n v="5"/>
    <n v="4706.8"/>
    <x v="3"/>
    <x v="10"/>
    <x v="2"/>
    <x v="12"/>
  </r>
  <r>
    <n v="10183"/>
    <s v="S18_1097"/>
    <n v="21"/>
    <n v="108.5"/>
    <n v="7"/>
    <n v="2278.5"/>
    <x v="3"/>
    <x v="10"/>
    <x v="2"/>
    <x v="13"/>
  </r>
  <r>
    <n v="10183"/>
    <s v="S18_2949"/>
    <n v="37"/>
    <n v="91.18"/>
    <n v="9"/>
    <n v="3373.6600000000003"/>
    <x v="3"/>
    <x v="10"/>
    <x v="0"/>
    <x v="15"/>
  </r>
  <r>
    <n v="10183"/>
    <s v="S18_2957"/>
    <n v="39"/>
    <n v="51.22"/>
    <n v="11"/>
    <n v="1997.58"/>
    <x v="3"/>
    <x v="10"/>
    <x v="0"/>
    <x v="16"/>
  </r>
  <r>
    <n v="10183"/>
    <s v="S18_3136"/>
    <n v="22"/>
    <n v="90.06"/>
    <n v="10"/>
    <n v="1981.3200000000002"/>
    <x v="3"/>
    <x v="10"/>
    <x v="0"/>
    <x v="17"/>
  </r>
  <r>
    <n v="10183"/>
    <s v="S18_4600"/>
    <n v="21"/>
    <n v="118.66"/>
    <n v="2"/>
    <n v="2491.86"/>
    <x v="3"/>
    <x v="10"/>
    <x v="2"/>
    <x v="19"/>
  </r>
  <r>
    <n v="10183"/>
    <s v="S18_4668"/>
    <n v="40"/>
    <n v="42.26"/>
    <n v="6"/>
    <n v="1690.3999999999999"/>
    <x v="3"/>
    <x v="10"/>
    <x v="0"/>
    <x v="20"/>
  </r>
  <r>
    <n v="10183"/>
    <s v="S24_4258"/>
    <n v="47"/>
    <n v="81.81"/>
    <n v="12"/>
    <n v="3845.07"/>
    <x v="3"/>
    <x v="10"/>
    <x v="0"/>
    <x v="22"/>
  </r>
  <r>
    <n v="10183"/>
    <s v="S32_3522"/>
    <n v="49"/>
    <n v="52.36"/>
    <n v="4"/>
    <n v="2565.64"/>
    <x v="3"/>
    <x v="10"/>
    <x v="2"/>
    <x v="24"/>
  </r>
  <r>
    <n v="10183"/>
    <s v="S700_2824"/>
    <n v="23"/>
    <n v="85.98"/>
    <n v="3"/>
    <n v="1977.5400000000002"/>
    <x v="3"/>
    <x v="10"/>
    <x v="1"/>
    <x v="25"/>
  </r>
  <r>
    <n v="10184"/>
    <s v="S12_4473"/>
    <n v="37"/>
    <n v="105.47"/>
    <n v="6"/>
    <n v="3902.39"/>
    <x v="3"/>
    <x v="10"/>
    <x v="2"/>
    <x v="27"/>
  </r>
  <r>
    <n v="10184"/>
    <s v="S18_2238"/>
    <n v="46"/>
    <n v="145.72"/>
    <n v="5"/>
    <n v="6703.12"/>
    <x v="3"/>
    <x v="10"/>
    <x v="1"/>
    <x v="28"/>
  </r>
  <r>
    <n v="10184"/>
    <s v="S18_2319"/>
    <n v="46"/>
    <n v="119.05"/>
    <n v="9"/>
    <n v="5476.3"/>
    <x v="3"/>
    <x v="10"/>
    <x v="2"/>
    <x v="29"/>
  </r>
  <r>
    <n v="10184"/>
    <s v="S18_2432"/>
    <n v="44"/>
    <n v="60.77"/>
    <n v="12"/>
    <n v="2673.88"/>
    <x v="3"/>
    <x v="10"/>
    <x v="2"/>
    <x v="14"/>
  </r>
  <r>
    <n v="10184"/>
    <s v="S18_3232"/>
    <n v="28"/>
    <n v="165.95"/>
    <n v="10"/>
    <n v="4646.5999999999995"/>
    <x v="3"/>
    <x v="10"/>
    <x v="1"/>
    <x v="30"/>
  </r>
  <r>
    <n v="10184"/>
    <s v="S24_1444"/>
    <n v="31"/>
    <n v="57.22"/>
    <n v="3"/>
    <n v="1773.82"/>
    <x v="3"/>
    <x v="10"/>
    <x v="1"/>
    <x v="32"/>
  </r>
  <r>
    <n v="10184"/>
    <s v="S24_2300"/>
    <n v="24"/>
    <n v="117.57"/>
    <n v="11"/>
    <n v="2821.68"/>
    <x v="3"/>
    <x v="10"/>
    <x v="2"/>
    <x v="21"/>
  </r>
  <r>
    <n v="10184"/>
    <s v="S24_2840"/>
    <n v="42"/>
    <n v="30.06"/>
    <n v="7"/>
    <n v="1262.52"/>
    <x v="3"/>
    <x v="10"/>
    <x v="1"/>
    <x v="33"/>
  </r>
  <r>
    <n v="10184"/>
    <s v="S24_4048"/>
    <n v="49"/>
    <n v="114.73"/>
    <n v="2"/>
    <n v="5621.77"/>
    <x v="3"/>
    <x v="10"/>
    <x v="1"/>
    <x v="34"/>
  </r>
  <r>
    <n v="10184"/>
    <s v="S32_1268"/>
    <n v="46"/>
    <n v="84.75"/>
    <n v="13"/>
    <n v="3898.5"/>
    <x v="3"/>
    <x v="10"/>
    <x v="2"/>
    <x v="23"/>
  </r>
  <r>
    <n v="10184"/>
    <s v="S32_2509"/>
    <n v="33"/>
    <n v="52.49"/>
    <n v="8"/>
    <n v="1732.17"/>
    <x v="3"/>
    <x v="10"/>
    <x v="2"/>
    <x v="35"/>
  </r>
  <r>
    <n v="10184"/>
    <s v="S32_3207"/>
    <n v="48"/>
    <n v="59.03"/>
    <n v="1"/>
    <n v="2833.44"/>
    <x v="3"/>
    <x v="10"/>
    <x v="3"/>
    <x v="36"/>
  </r>
  <r>
    <n v="10184"/>
    <s v="S50_1392"/>
    <n v="45"/>
    <n v="92.6"/>
    <n v="4"/>
    <n v="4167"/>
    <x v="3"/>
    <x v="10"/>
    <x v="2"/>
    <x v="37"/>
  </r>
  <r>
    <n v="10185"/>
    <s v="S12_1108"/>
    <n v="21"/>
    <n v="195.33"/>
    <n v="13"/>
    <n v="4101.93"/>
    <x v="3"/>
    <x v="10"/>
    <x v="1"/>
    <x v="40"/>
  </r>
  <r>
    <n v="10185"/>
    <s v="S12_3148"/>
    <n v="33"/>
    <n v="146.55000000000001"/>
    <n v="14"/>
    <n v="4836.1500000000005"/>
    <x v="3"/>
    <x v="10"/>
    <x v="1"/>
    <x v="26"/>
  </r>
  <r>
    <n v="10185"/>
    <s v="S12_3891"/>
    <n v="43"/>
    <n v="147.07"/>
    <n v="12"/>
    <n v="6324.0099999999993"/>
    <x v="3"/>
    <x v="10"/>
    <x v="1"/>
    <x v="41"/>
  </r>
  <r>
    <n v="10185"/>
    <s v="S18_3140"/>
    <n v="28"/>
    <n v="124.3"/>
    <n v="9"/>
    <n v="3480.4"/>
    <x v="3"/>
    <x v="10"/>
    <x v="0"/>
    <x v="42"/>
  </r>
  <r>
    <n v="10185"/>
    <s v="S18_3259"/>
    <n v="49"/>
    <n v="94.79"/>
    <n v="11"/>
    <n v="4644.71"/>
    <x v="3"/>
    <x v="10"/>
    <x v="3"/>
    <x v="43"/>
  </r>
  <r>
    <n v="10185"/>
    <s v="S18_4027"/>
    <n v="39"/>
    <n v="127.82"/>
    <n v="16"/>
    <n v="4984.9799999999996"/>
    <x v="3"/>
    <x v="10"/>
    <x v="1"/>
    <x v="31"/>
  </r>
  <r>
    <n v="10185"/>
    <s v="S18_4522"/>
    <n v="47"/>
    <n v="87.77"/>
    <n v="8"/>
    <n v="4125.1899999999996"/>
    <x v="3"/>
    <x v="10"/>
    <x v="0"/>
    <x v="44"/>
  </r>
  <r>
    <n v="10185"/>
    <s v="S24_2011"/>
    <n v="30"/>
    <n v="105.69"/>
    <n v="7"/>
    <n v="3170.7"/>
    <x v="3"/>
    <x v="10"/>
    <x v="4"/>
    <x v="45"/>
  </r>
  <r>
    <n v="10185"/>
    <s v="S24_3151"/>
    <n v="33"/>
    <n v="83.2"/>
    <n v="2"/>
    <n v="2745.6"/>
    <x v="3"/>
    <x v="10"/>
    <x v="0"/>
    <x v="46"/>
  </r>
  <r>
    <n v="10185"/>
    <s v="S50_1514"/>
    <n v="20"/>
    <n v="46.86"/>
    <n v="15"/>
    <n v="937.2"/>
    <x v="3"/>
    <x v="10"/>
    <x v="3"/>
    <x v="38"/>
  </r>
  <r>
    <n v="10185"/>
    <s v="S700_1138"/>
    <n v="21"/>
    <n v="64.67"/>
    <n v="3"/>
    <n v="1358.07"/>
    <x v="3"/>
    <x v="10"/>
    <x v="4"/>
    <x v="48"/>
  </r>
  <r>
    <n v="10185"/>
    <s v="S700_1938"/>
    <n v="30"/>
    <n v="79.680000000000007"/>
    <n v="10"/>
    <n v="2390.4"/>
    <x v="3"/>
    <x v="10"/>
    <x v="4"/>
    <x v="49"/>
  </r>
  <r>
    <n v="10185"/>
    <s v="S700_2610"/>
    <n v="39"/>
    <n v="61.44"/>
    <n v="1"/>
    <n v="2396.16"/>
    <x v="3"/>
    <x v="10"/>
    <x v="4"/>
    <x v="50"/>
  </r>
  <r>
    <n v="10185"/>
    <s v="S700_3505"/>
    <n v="37"/>
    <n v="99.17"/>
    <n v="4"/>
    <n v="3669.29"/>
    <x v="3"/>
    <x v="10"/>
    <x v="4"/>
    <x v="51"/>
  </r>
  <r>
    <n v="10185"/>
    <s v="S700_3962"/>
    <n v="22"/>
    <n v="93.35"/>
    <n v="5"/>
    <n v="2053.6999999999998"/>
    <x v="3"/>
    <x v="10"/>
    <x v="4"/>
    <x v="52"/>
  </r>
  <r>
    <n v="10185"/>
    <s v="S72_3212"/>
    <n v="28"/>
    <n v="47.5"/>
    <n v="6"/>
    <n v="1330"/>
    <x v="3"/>
    <x v="10"/>
    <x v="4"/>
    <x v="53"/>
  </r>
  <r>
    <n v="10186"/>
    <s v="S10_4757"/>
    <n v="26"/>
    <n v="108.8"/>
    <n v="9"/>
    <n v="2828.7999999999997"/>
    <x v="3"/>
    <x v="10"/>
    <x v="1"/>
    <x v="39"/>
  </r>
  <r>
    <n v="10186"/>
    <s v="S18_1662"/>
    <n v="32"/>
    <n v="137.19"/>
    <n v="1"/>
    <n v="4390.08"/>
    <x v="3"/>
    <x v="10"/>
    <x v="5"/>
    <x v="54"/>
  </r>
  <r>
    <n v="10186"/>
    <s v="S18_3029"/>
    <n v="32"/>
    <n v="73.12"/>
    <n v="7"/>
    <n v="2339.84"/>
    <x v="3"/>
    <x v="10"/>
    <x v="4"/>
    <x v="56"/>
  </r>
  <r>
    <n v="10186"/>
    <s v="S18_3856"/>
    <n v="46"/>
    <n v="98.46"/>
    <n v="6"/>
    <n v="4529.16"/>
    <x v="3"/>
    <x v="10"/>
    <x v="0"/>
    <x v="57"/>
  </r>
  <r>
    <n v="10186"/>
    <s v="S24_2841"/>
    <n v="22"/>
    <n v="60.29"/>
    <n v="2"/>
    <n v="1326.3799999999999"/>
    <x v="3"/>
    <x v="10"/>
    <x v="5"/>
    <x v="59"/>
  </r>
  <r>
    <n v="10186"/>
    <s v="S24_3420"/>
    <n v="21"/>
    <n v="59.83"/>
    <n v="3"/>
    <n v="1256.43"/>
    <x v="3"/>
    <x v="10"/>
    <x v="0"/>
    <x v="60"/>
  </r>
  <r>
    <n v="10186"/>
    <s v="S24_3816"/>
    <n v="36"/>
    <n v="68.77"/>
    <n v="8"/>
    <n v="2475.7199999999998"/>
    <x v="3"/>
    <x v="10"/>
    <x v="0"/>
    <x v="47"/>
  </r>
  <r>
    <n v="10186"/>
    <s v="S700_2047"/>
    <n v="24"/>
    <n v="80.56"/>
    <n v="5"/>
    <n v="1933.44"/>
    <x v="3"/>
    <x v="10"/>
    <x v="4"/>
    <x v="66"/>
  </r>
  <r>
    <n v="10186"/>
    <s v="S72_1253"/>
    <n v="28"/>
    <n v="42.71"/>
    <n v="4"/>
    <n v="1195.8800000000001"/>
    <x v="3"/>
    <x v="10"/>
    <x v="5"/>
    <x v="71"/>
  </r>
  <r>
    <n v="10187"/>
    <s v="S18_2581"/>
    <n v="45"/>
    <n v="70.12"/>
    <n v="1"/>
    <n v="3155.4"/>
    <x v="3"/>
    <x v="10"/>
    <x v="5"/>
    <x v="55"/>
  </r>
  <r>
    <n v="10187"/>
    <s v="S24_1785"/>
    <n v="46"/>
    <n v="96.29"/>
    <n v="3"/>
    <n v="4429.34"/>
    <x v="3"/>
    <x v="10"/>
    <x v="5"/>
    <x v="58"/>
  </r>
  <r>
    <n v="10187"/>
    <s v="S24_3949"/>
    <n v="43"/>
    <n v="55.96"/>
    <n v="10"/>
    <n v="2406.2800000000002"/>
    <x v="3"/>
    <x v="10"/>
    <x v="5"/>
    <x v="61"/>
  </r>
  <r>
    <n v="10187"/>
    <s v="S24_4278"/>
    <n v="33"/>
    <n v="64.48"/>
    <n v="2"/>
    <n v="2127.84"/>
    <x v="3"/>
    <x v="10"/>
    <x v="5"/>
    <x v="62"/>
  </r>
  <r>
    <n v="10187"/>
    <s v="S32_4289"/>
    <n v="31"/>
    <n v="61.22"/>
    <n v="4"/>
    <n v="1897.82"/>
    <x v="3"/>
    <x v="10"/>
    <x v="0"/>
    <x v="63"/>
  </r>
  <r>
    <n v="10187"/>
    <s v="S50_1341"/>
    <n v="41"/>
    <n v="39.71"/>
    <n v="5"/>
    <n v="1628.1100000000001"/>
    <x v="3"/>
    <x v="10"/>
    <x v="0"/>
    <x v="64"/>
  </r>
  <r>
    <n v="10187"/>
    <s v="S700_1691"/>
    <n v="34"/>
    <n v="84.95"/>
    <n v="6"/>
    <n v="2888.3"/>
    <x v="3"/>
    <x v="10"/>
    <x v="5"/>
    <x v="65"/>
  </r>
  <r>
    <n v="10187"/>
    <s v="S700_2466"/>
    <n v="44"/>
    <n v="95.73"/>
    <n v="8"/>
    <n v="4212.12"/>
    <x v="3"/>
    <x v="10"/>
    <x v="5"/>
    <x v="67"/>
  </r>
  <r>
    <n v="10187"/>
    <s v="S700_3167"/>
    <n v="34"/>
    <n v="72"/>
    <n v="7"/>
    <n v="2448"/>
    <x v="3"/>
    <x v="10"/>
    <x v="5"/>
    <x v="69"/>
  </r>
  <r>
    <n v="10187"/>
    <s v="S700_4002"/>
    <n v="44"/>
    <n v="70.33"/>
    <n v="9"/>
    <n v="3094.52"/>
    <x v="3"/>
    <x v="10"/>
    <x v="5"/>
    <x v="70"/>
  </r>
  <r>
    <n v="10188"/>
    <s v="S10_1678"/>
    <n v="48"/>
    <n v="95.7"/>
    <n v="1"/>
    <n v="4593.6000000000004"/>
    <x v="3"/>
    <x v="10"/>
    <x v="6"/>
    <x v="72"/>
  </r>
  <r>
    <n v="10188"/>
    <s v="S10_2016"/>
    <n v="38"/>
    <n v="111.8"/>
    <n v="4"/>
    <n v="4248.3999999999996"/>
    <x v="3"/>
    <x v="10"/>
    <x v="6"/>
    <x v="73"/>
  </r>
  <r>
    <n v="10188"/>
    <s v="S10_4698"/>
    <n v="45"/>
    <n v="182.04"/>
    <n v="3"/>
    <n v="8191.7999999999993"/>
    <x v="3"/>
    <x v="10"/>
    <x v="6"/>
    <x v="74"/>
  </r>
  <r>
    <n v="10188"/>
    <s v="S18_2625"/>
    <n v="32"/>
    <n v="52.09"/>
    <n v="5"/>
    <n v="1666.88"/>
    <x v="3"/>
    <x v="10"/>
    <x v="6"/>
    <x v="76"/>
  </r>
  <r>
    <n v="10188"/>
    <s v="S24_1578"/>
    <n v="25"/>
    <n v="95.8"/>
    <n v="2"/>
    <n v="2395"/>
    <x v="3"/>
    <x v="10"/>
    <x v="6"/>
    <x v="77"/>
  </r>
  <r>
    <n v="10188"/>
    <s v="S24_2000"/>
    <n v="40"/>
    <n v="61.7"/>
    <n v="6"/>
    <n v="2468"/>
    <x v="3"/>
    <x v="10"/>
    <x v="6"/>
    <x v="78"/>
  </r>
  <r>
    <n v="10188"/>
    <s v="S32_1374"/>
    <n v="44"/>
    <n v="81.91"/>
    <n v="7"/>
    <n v="3604.04"/>
    <x v="3"/>
    <x v="10"/>
    <x v="6"/>
    <x v="79"/>
  </r>
  <r>
    <n v="10188"/>
    <s v="S700_2834"/>
    <n v="29"/>
    <n v="96.11"/>
    <n v="8"/>
    <n v="2787.19"/>
    <x v="3"/>
    <x v="10"/>
    <x v="5"/>
    <x v="68"/>
  </r>
  <r>
    <n v="10189"/>
    <s v="S12_2823"/>
    <n v="28"/>
    <n v="138.57"/>
    <n v="1"/>
    <n v="3879.96"/>
    <x v="3"/>
    <x v="10"/>
    <x v="6"/>
    <x v="75"/>
  </r>
  <r>
    <n v="10190"/>
    <s v="S24_2360"/>
    <n v="42"/>
    <n v="58.87"/>
    <n v="3"/>
    <n v="2472.54"/>
    <x v="3"/>
    <x v="10"/>
    <x v="6"/>
    <x v="89"/>
  </r>
  <r>
    <n v="10190"/>
    <s v="S32_2206"/>
    <n v="46"/>
    <n v="38.619999999999997"/>
    <n v="1"/>
    <n v="1776.52"/>
    <x v="3"/>
    <x v="10"/>
    <x v="6"/>
    <x v="93"/>
  </r>
  <r>
    <n v="10190"/>
    <s v="S32_4485"/>
    <n v="42"/>
    <n v="89.8"/>
    <n v="4"/>
    <n v="3771.6"/>
    <x v="3"/>
    <x v="10"/>
    <x v="6"/>
    <x v="94"/>
  </r>
  <r>
    <n v="10190"/>
    <s v="S50_4713"/>
    <n v="40"/>
    <n v="67.53"/>
    <n v="2"/>
    <n v="2701.2"/>
    <x v="3"/>
    <x v="10"/>
    <x v="6"/>
    <x v="95"/>
  </r>
  <r>
    <n v="10191"/>
    <s v="S12_1099"/>
    <n v="21"/>
    <n v="155.66"/>
    <n v="3"/>
    <n v="3268.86"/>
    <x v="3"/>
    <x v="10"/>
    <x v="1"/>
    <x v="80"/>
  </r>
  <r>
    <n v="10191"/>
    <s v="S12_3380"/>
    <n v="40"/>
    <n v="104.52"/>
    <n v="1"/>
    <n v="4180.8"/>
    <x v="3"/>
    <x v="10"/>
    <x v="1"/>
    <x v="81"/>
  </r>
  <r>
    <n v="10191"/>
    <s v="S12_3990"/>
    <n v="30"/>
    <n v="70.22"/>
    <n v="4"/>
    <n v="2106.6"/>
    <x v="3"/>
    <x v="10"/>
    <x v="1"/>
    <x v="82"/>
  </r>
  <r>
    <n v="10191"/>
    <s v="S18_3278"/>
    <n v="36"/>
    <n v="75.59"/>
    <n v="6"/>
    <n v="2721.2400000000002"/>
    <x v="3"/>
    <x v="10"/>
    <x v="1"/>
    <x v="85"/>
  </r>
  <r>
    <n v="10191"/>
    <s v="S18_3482"/>
    <n v="23"/>
    <n v="119.06"/>
    <n v="5"/>
    <n v="2738.38"/>
    <x v="3"/>
    <x v="10"/>
    <x v="1"/>
    <x v="86"/>
  </r>
  <r>
    <n v="10191"/>
    <s v="S18_3782"/>
    <n v="43"/>
    <n v="60.93"/>
    <n v="9"/>
    <n v="2619.9899999999998"/>
    <x v="3"/>
    <x v="10"/>
    <x v="6"/>
    <x v="87"/>
  </r>
  <r>
    <n v="10191"/>
    <s v="S18_4721"/>
    <n v="32"/>
    <n v="136.9"/>
    <n v="8"/>
    <n v="4380.8"/>
    <x v="3"/>
    <x v="10"/>
    <x v="1"/>
    <x v="88"/>
  </r>
  <r>
    <n v="10191"/>
    <s v="S24_3371"/>
    <n v="48"/>
    <n v="53.27"/>
    <n v="2"/>
    <n v="2556.96"/>
    <x v="3"/>
    <x v="10"/>
    <x v="1"/>
    <x v="90"/>
  </r>
  <r>
    <n v="10191"/>
    <s v="S24_4620"/>
    <n v="44"/>
    <n v="77.61"/>
    <n v="7"/>
    <n v="3414.84"/>
    <x v="3"/>
    <x v="10"/>
    <x v="1"/>
    <x v="92"/>
  </r>
  <r>
    <n v="10192"/>
    <s v="S12_4675"/>
    <n v="27"/>
    <n v="99.04"/>
    <n v="16"/>
    <n v="2674.0800000000004"/>
    <x v="3"/>
    <x v="10"/>
    <x v="1"/>
    <x v="83"/>
  </r>
  <r>
    <n v="10192"/>
    <s v="S18_1129"/>
    <n v="22"/>
    <n v="140.12"/>
    <n v="11"/>
    <n v="3082.6400000000003"/>
    <x v="3"/>
    <x v="10"/>
    <x v="1"/>
    <x v="96"/>
  </r>
  <r>
    <n v="10192"/>
    <s v="S18_1589"/>
    <n v="29"/>
    <n v="100.8"/>
    <n v="7"/>
    <n v="2923.2"/>
    <x v="3"/>
    <x v="10"/>
    <x v="1"/>
    <x v="101"/>
  </r>
  <r>
    <n v="10192"/>
    <s v="S18_1889"/>
    <n v="45"/>
    <n v="70.84"/>
    <n v="15"/>
    <n v="3187.8"/>
    <x v="3"/>
    <x v="10"/>
    <x v="1"/>
    <x v="84"/>
  </r>
  <r>
    <n v="10192"/>
    <s v="S18_1984"/>
    <n v="47"/>
    <n v="128.03"/>
    <n v="10"/>
    <n v="6017.41"/>
    <x v="3"/>
    <x v="10"/>
    <x v="1"/>
    <x v="97"/>
  </r>
  <r>
    <n v="10192"/>
    <s v="S18_2870"/>
    <n v="38"/>
    <n v="110.88"/>
    <n v="8"/>
    <n v="4213.4399999999996"/>
    <x v="3"/>
    <x v="10"/>
    <x v="1"/>
    <x v="98"/>
  </r>
  <r>
    <n v="10192"/>
    <s v="S18_3232"/>
    <n v="26"/>
    <n v="137.16999999999999"/>
    <n v="12"/>
    <n v="3566.4199999999996"/>
    <x v="3"/>
    <x v="10"/>
    <x v="1"/>
    <x v="30"/>
  </r>
  <r>
    <n v="10192"/>
    <s v="S18_3685"/>
    <n v="45"/>
    <n v="125.74"/>
    <n v="9"/>
    <n v="5658.3"/>
    <x v="3"/>
    <x v="10"/>
    <x v="1"/>
    <x v="99"/>
  </r>
  <r>
    <n v="10192"/>
    <s v="S24_1046"/>
    <n v="37"/>
    <n v="72.02"/>
    <n v="4"/>
    <n v="2664.74"/>
    <x v="3"/>
    <x v="10"/>
    <x v="1"/>
    <x v="103"/>
  </r>
  <r>
    <n v="10192"/>
    <s v="S24_1628"/>
    <n v="47"/>
    <n v="49.3"/>
    <n v="6"/>
    <n v="2317.1"/>
    <x v="3"/>
    <x v="10"/>
    <x v="1"/>
    <x v="104"/>
  </r>
  <r>
    <n v="10192"/>
    <s v="S24_2766"/>
    <n v="46"/>
    <n v="86.33"/>
    <n v="2"/>
    <n v="3971.18"/>
    <x v="3"/>
    <x v="10"/>
    <x v="1"/>
    <x v="105"/>
  </r>
  <r>
    <n v="10192"/>
    <s v="S24_2887"/>
    <n v="23"/>
    <n v="112.74"/>
    <n v="1"/>
    <n v="2593.02"/>
    <x v="3"/>
    <x v="10"/>
    <x v="1"/>
    <x v="106"/>
  </r>
  <r>
    <n v="10192"/>
    <s v="S24_2972"/>
    <n v="30"/>
    <n v="33.229999999999997"/>
    <n v="13"/>
    <n v="996.89999999999986"/>
    <x v="3"/>
    <x v="10"/>
    <x v="1"/>
    <x v="100"/>
  </r>
  <r>
    <n v="10192"/>
    <s v="S24_3191"/>
    <n v="32"/>
    <n v="69.34"/>
    <n v="3"/>
    <n v="2218.88"/>
    <x v="3"/>
    <x v="10"/>
    <x v="1"/>
    <x v="107"/>
  </r>
  <r>
    <n v="10192"/>
    <s v="S24_3432"/>
    <n v="46"/>
    <n v="93.16"/>
    <n v="5"/>
    <n v="4285.3599999999997"/>
    <x v="3"/>
    <x v="10"/>
    <x v="1"/>
    <x v="108"/>
  </r>
  <r>
    <n v="10192"/>
    <s v="S24_3856"/>
    <n v="45"/>
    <n v="112.34"/>
    <n v="14"/>
    <n v="5055.3"/>
    <x v="3"/>
    <x v="10"/>
    <x v="1"/>
    <x v="91"/>
  </r>
  <r>
    <n v="10193"/>
    <s v="S18_1342"/>
    <n v="28"/>
    <n v="92.47"/>
    <n v="7"/>
    <n v="2589.16"/>
    <x v="3"/>
    <x v="10"/>
    <x v="0"/>
    <x v="8"/>
  </r>
  <r>
    <n v="10193"/>
    <s v="S18_1367"/>
    <n v="46"/>
    <n v="46.36"/>
    <n v="6"/>
    <n v="2132.56"/>
    <x v="3"/>
    <x v="10"/>
    <x v="0"/>
    <x v="9"/>
  </r>
  <r>
    <n v="10193"/>
    <s v="S18_1749"/>
    <n v="21"/>
    <n v="153"/>
    <n v="14"/>
    <n v="3213"/>
    <x v="3"/>
    <x v="10"/>
    <x v="0"/>
    <x v="0"/>
  </r>
  <r>
    <n v="10193"/>
    <s v="S18_2248"/>
    <n v="42"/>
    <n v="60.54"/>
    <n v="13"/>
    <n v="2542.6799999999998"/>
    <x v="3"/>
    <x v="10"/>
    <x v="0"/>
    <x v="1"/>
  </r>
  <r>
    <n v="10193"/>
    <s v="S18_2325"/>
    <n v="44"/>
    <n v="115.69"/>
    <n v="11"/>
    <n v="5090.3599999999997"/>
    <x v="3"/>
    <x v="10"/>
    <x v="0"/>
    <x v="4"/>
  </r>
  <r>
    <n v="10193"/>
    <s v="S18_2795"/>
    <n v="22"/>
    <n v="143.44"/>
    <n v="8"/>
    <n v="3155.68"/>
    <x v="3"/>
    <x v="10"/>
    <x v="0"/>
    <x v="5"/>
  </r>
  <r>
    <n v="10193"/>
    <s v="S18_2949"/>
    <n v="28"/>
    <n v="87.13"/>
    <n v="1"/>
    <n v="2439.64"/>
    <x v="3"/>
    <x v="10"/>
    <x v="0"/>
    <x v="15"/>
  </r>
  <r>
    <n v="10193"/>
    <s v="S18_2957"/>
    <n v="24"/>
    <n v="53.09"/>
    <n v="3"/>
    <n v="1274.1600000000001"/>
    <x v="3"/>
    <x v="10"/>
    <x v="0"/>
    <x v="16"/>
  </r>
  <r>
    <n v="10193"/>
    <s v="S18_3136"/>
    <n v="23"/>
    <n v="97.39"/>
    <n v="2"/>
    <n v="2239.9699999999998"/>
    <x v="3"/>
    <x v="10"/>
    <x v="0"/>
    <x v="17"/>
  </r>
  <r>
    <n v="10193"/>
    <s v="S18_3320"/>
    <n v="32"/>
    <n v="79.37"/>
    <n v="5"/>
    <n v="2539.84"/>
    <x v="3"/>
    <x v="10"/>
    <x v="0"/>
    <x v="18"/>
  </r>
  <r>
    <n v="10193"/>
    <s v="S18_4409"/>
    <n v="24"/>
    <n v="92.03"/>
    <n v="15"/>
    <n v="2208.7200000000003"/>
    <x v="3"/>
    <x v="10"/>
    <x v="0"/>
    <x v="2"/>
  </r>
  <r>
    <n v="10193"/>
    <s v="S18_4933"/>
    <n v="25"/>
    <n v="66.28"/>
    <n v="16"/>
    <n v="1657"/>
    <x v="3"/>
    <x v="10"/>
    <x v="1"/>
    <x v="102"/>
  </r>
  <r>
    <n v="10193"/>
    <s v="S24_1937"/>
    <n v="26"/>
    <n v="32.19"/>
    <n v="10"/>
    <n v="836.93999999999994"/>
    <x v="3"/>
    <x v="10"/>
    <x v="0"/>
    <x v="6"/>
  </r>
  <r>
    <n v="10193"/>
    <s v="S24_2022"/>
    <n v="20"/>
    <n v="44.8"/>
    <n v="9"/>
    <n v="896"/>
    <x v="3"/>
    <x v="10"/>
    <x v="0"/>
    <x v="7"/>
  </r>
  <r>
    <n v="10193"/>
    <s v="S24_3969"/>
    <n v="22"/>
    <n v="38.159999999999997"/>
    <n v="12"/>
    <n v="839.52"/>
    <x v="3"/>
    <x v="10"/>
    <x v="0"/>
    <x v="3"/>
  </r>
  <r>
    <n v="10193"/>
    <s v="S24_4258"/>
    <n v="20"/>
    <n v="92.52"/>
    <n v="4"/>
    <n v="1850.3999999999999"/>
    <x v="3"/>
    <x v="10"/>
    <x v="0"/>
    <x v="22"/>
  </r>
  <r>
    <n v="10194"/>
    <s v="S10_1949"/>
    <n v="42"/>
    <n v="203.59"/>
    <n v="11"/>
    <n v="8550.7800000000007"/>
    <x v="3"/>
    <x v="10"/>
    <x v="1"/>
    <x v="10"/>
  </r>
  <r>
    <n v="10194"/>
    <s v="S10_4962"/>
    <n v="26"/>
    <n v="134.44"/>
    <n v="4"/>
    <n v="3495.44"/>
    <x v="3"/>
    <x v="10"/>
    <x v="1"/>
    <x v="11"/>
  </r>
  <r>
    <n v="10194"/>
    <s v="S12_1666"/>
    <n v="38"/>
    <n v="124.37"/>
    <n v="8"/>
    <n v="4726.0600000000004"/>
    <x v="3"/>
    <x v="10"/>
    <x v="2"/>
    <x v="12"/>
  </r>
  <r>
    <n v="10194"/>
    <s v="S18_1097"/>
    <n v="21"/>
    <n v="103.84"/>
    <n v="10"/>
    <n v="2180.64"/>
    <x v="3"/>
    <x v="10"/>
    <x v="2"/>
    <x v="13"/>
  </r>
  <r>
    <n v="10194"/>
    <s v="S18_2432"/>
    <n v="45"/>
    <n v="51.05"/>
    <n v="2"/>
    <n v="2297.25"/>
    <x v="3"/>
    <x v="10"/>
    <x v="2"/>
    <x v="14"/>
  </r>
  <r>
    <n v="10194"/>
    <s v="S18_4600"/>
    <n v="32"/>
    <n v="113.82"/>
    <n v="5"/>
    <n v="3642.24"/>
    <x v="3"/>
    <x v="10"/>
    <x v="2"/>
    <x v="19"/>
  </r>
  <r>
    <n v="10194"/>
    <s v="S18_4668"/>
    <n v="41"/>
    <n v="47.79"/>
    <n v="9"/>
    <n v="1959.3899999999999"/>
    <x v="3"/>
    <x v="10"/>
    <x v="0"/>
    <x v="20"/>
  </r>
  <r>
    <n v="10194"/>
    <s v="S24_2300"/>
    <n v="49"/>
    <n v="112.46"/>
    <n v="1"/>
    <n v="5510.54"/>
    <x v="3"/>
    <x v="10"/>
    <x v="2"/>
    <x v="21"/>
  </r>
  <r>
    <n v="10194"/>
    <s v="S32_1268"/>
    <n v="37"/>
    <n v="77.05"/>
    <n v="3"/>
    <n v="2850.85"/>
    <x v="3"/>
    <x v="10"/>
    <x v="2"/>
    <x v="23"/>
  </r>
  <r>
    <n v="10194"/>
    <s v="S32_3522"/>
    <n v="39"/>
    <n v="61.41"/>
    <n v="7"/>
    <n v="2394.9899999999998"/>
    <x v="3"/>
    <x v="10"/>
    <x v="2"/>
    <x v="24"/>
  </r>
  <r>
    <n v="10194"/>
    <s v="S700_2824"/>
    <n v="26"/>
    <n v="80.92"/>
    <n v="6"/>
    <n v="2103.92"/>
    <x v="3"/>
    <x v="10"/>
    <x v="1"/>
    <x v="25"/>
  </r>
  <r>
    <n v="10195"/>
    <s v="S12_4473"/>
    <n v="49"/>
    <n v="118.5"/>
    <n v="6"/>
    <n v="5806.5"/>
    <x v="3"/>
    <x v="10"/>
    <x v="2"/>
    <x v="27"/>
  </r>
  <r>
    <n v="10195"/>
    <s v="S18_2238"/>
    <n v="27"/>
    <n v="139.16999999999999"/>
    <n v="5"/>
    <n v="3757.5899999999997"/>
    <x v="3"/>
    <x v="10"/>
    <x v="1"/>
    <x v="28"/>
  </r>
  <r>
    <n v="10195"/>
    <s v="S18_2319"/>
    <n v="35"/>
    <n v="112.91"/>
    <n v="9"/>
    <n v="3951.85"/>
    <x v="3"/>
    <x v="10"/>
    <x v="2"/>
    <x v="29"/>
  </r>
  <r>
    <n v="10195"/>
    <s v="S18_3232"/>
    <n v="50"/>
    <n v="150.71"/>
    <n v="10"/>
    <n v="7535.5"/>
    <x v="3"/>
    <x v="10"/>
    <x v="1"/>
    <x v="30"/>
  </r>
  <r>
    <n v="10195"/>
    <s v="S24_1444"/>
    <n v="44"/>
    <n v="54.33"/>
    <n v="3"/>
    <n v="2390.52"/>
    <x v="3"/>
    <x v="10"/>
    <x v="1"/>
    <x v="32"/>
  </r>
  <r>
    <n v="10195"/>
    <s v="S24_2840"/>
    <n v="32"/>
    <n v="31.82"/>
    <n v="7"/>
    <n v="1018.24"/>
    <x v="3"/>
    <x v="10"/>
    <x v="1"/>
    <x v="33"/>
  </r>
  <r>
    <n v="10195"/>
    <s v="S24_4048"/>
    <n v="34"/>
    <n v="95.81"/>
    <n v="2"/>
    <n v="3257.54"/>
    <x v="3"/>
    <x v="10"/>
    <x v="1"/>
    <x v="34"/>
  </r>
  <r>
    <n v="10195"/>
    <s v="S32_2509"/>
    <n v="32"/>
    <n v="51.95"/>
    <n v="8"/>
    <n v="1662.4"/>
    <x v="3"/>
    <x v="10"/>
    <x v="2"/>
    <x v="35"/>
  </r>
  <r>
    <n v="10195"/>
    <s v="S32_3207"/>
    <n v="33"/>
    <n v="59.03"/>
    <n v="1"/>
    <n v="1947.99"/>
    <x v="3"/>
    <x v="10"/>
    <x v="3"/>
    <x v="36"/>
  </r>
  <r>
    <n v="10195"/>
    <s v="S50_1392"/>
    <n v="49"/>
    <n v="97.23"/>
    <n v="4"/>
    <n v="4764.2700000000004"/>
    <x v="3"/>
    <x v="10"/>
    <x v="2"/>
    <x v="37"/>
  </r>
  <r>
    <n v="10196"/>
    <s v="S12_1108"/>
    <n v="47"/>
    <n v="203.64"/>
    <n v="5"/>
    <n v="9571.08"/>
    <x v="3"/>
    <x v="10"/>
    <x v="1"/>
    <x v="40"/>
  </r>
  <r>
    <n v="10196"/>
    <s v="S12_3148"/>
    <n v="24"/>
    <n v="151.08000000000001"/>
    <n v="6"/>
    <n v="3625.92"/>
    <x v="3"/>
    <x v="10"/>
    <x v="1"/>
    <x v="26"/>
  </r>
  <r>
    <n v="10196"/>
    <s v="S12_3891"/>
    <n v="38"/>
    <n v="147.07"/>
    <n v="4"/>
    <n v="5588.66"/>
    <x v="3"/>
    <x v="10"/>
    <x v="1"/>
    <x v="41"/>
  </r>
  <r>
    <n v="10196"/>
    <s v="S18_3140"/>
    <n v="49"/>
    <n v="127.03"/>
    <n v="1"/>
    <n v="6224.47"/>
    <x v="3"/>
    <x v="10"/>
    <x v="0"/>
    <x v="42"/>
  </r>
  <r>
    <n v="10196"/>
    <s v="S18_3259"/>
    <n v="35"/>
    <n v="81.680000000000007"/>
    <n v="3"/>
    <n v="2858.8"/>
    <x v="3"/>
    <x v="10"/>
    <x v="3"/>
    <x v="43"/>
  </r>
  <r>
    <n v="10196"/>
    <s v="S18_4027"/>
    <n v="27"/>
    <n v="126.39"/>
    <n v="8"/>
    <n v="3412.53"/>
    <x v="3"/>
    <x v="10"/>
    <x v="1"/>
    <x v="31"/>
  </r>
  <r>
    <n v="10196"/>
    <s v="S50_1514"/>
    <n v="46"/>
    <n v="56.82"/>
    <n v="7"/>
    <n v="2613.7199999999998"/>
    <x v="3"/>
    <x v="10"/>
    <x v="3"/>
    <x v="38"/>
  </r>
  <r>
    <n v="10196"/>
    <s v="S700_1938"/>
    <n v="50"/>
    <n v="84.88"/>
    <n v="2"/>
    <n v="4244"/>
    <x v="3"/>
    <x v="10"/>
    <x v="4"/>
    <x v="49"/>
  </r>
  <r>
    <n v="10197"/>
    <s v="S10_4757"/>
    <n v="45"/>
    <n v="118.32"/>
    <n v="6"/>
    <n v="5324.4"/>
    <x v="3"/>
    <x v="10"/>
    <x v="1"/>
    <x v="39"/>
  </r>
  <r>
    <n v="10197"/>
    <s v="S18_3029"/>
    <n v="46"/>
    <n v="83.44"/>
    <n v="4"/>
    <n v="3838.24"/>
    <x v="3"/>
    <x v="10"/>
    <x v="4"/>
    <x v="56"/>
  </r>
  <r>
    <n v="10197"/>
    <s v="S18_3856"/>
    <n v="22"/>
    <n v="85.75"/>
    <n v="3"/>
    <n v="1886.5"/>
    <x v="3"/>
    <x v="10"/>
    <x v="0"/>
    <x v="57"/>
  </r>
  <r>
    <n v="10197"/>
    <s v="S18_4522"/>
    <n v="50"/>
    <n v="78.989999999999995"/>
    <n v="14"/>
    <n v="3949.4999999999995"/>
    <x v="3"/>
    <x v="10"/>
    <x v="0"/>
    <x v="44"/>
  </r>
  <r>
    <n v="10197"/>
    <s v="S24_2011"/>
    <n v="41"/>
    <n v="109.37"/>
    <n v="13"/>
    <n v="4484.17"/>
    <x v="3"/>
    <x v="10"/>
    <x v="4"/>
    <x v="45"/>
  </r>
  <r>
    <n v="10197"/>
    <s v="S24_3151"/>
    <n v="47"/>
    <n v="83.2"/>
    <n v="8"/>
    <n v="3910.4"/>
    <x v="3"/>
    <x v="10"/>
    <x v="0"/>
    <x v="46"/>
  </r>
  <r>
    <n v="10197"/>
    <s v="S24_3816"/>
    <n v="22"/>
    <n v="67.930000000000007"/>
    <n v="5"/>
    <n v="1494.46"/>
    <x v="3"/>
    <x v="10"/>
    <x v="0"/>
    <x v="47"/>
  </r>
  <r>
    <n v="10197"/>
    <s v="S700_1138"/>
    <n v="23"/>
    <n v="60"/>
    <n v="9"/>
    <n v="1380"/>
    <x v="3"/>
    <x v="10"/>
    <x v="4"/>
    <x v="48"/>
  </r>
  <r>
    <n v="10197"/>
    <s v="S700_2047"/>
    <n v="24"/>
    <n v="78.75"/>
    <n v="2"/>
    <n v="1890"/>
    <x v="3"/>
    <x v="10"/>
    <x v="4"/>
    <x v="66"/>
  </r>
  <r>
    <n v="10197"/>
    <s v="S700_2610"/>
    <n v="50"/>
    <n v="66.5"/>
    <n v="7"/>
    <n v="3325"/>
    <x v="3"/>
    <x v="10"/>
    <x v="4"/>
    <x v="50"/>
  </r>
  <r>
    <n v="10197"/>
    <s v="S700_3505"/>
    <n v="27"/>
    <n v="100.17"/>
    <n v="10"/>
    <n v="2704.59"/>
    <x v="3"/>
    <x v="10"/>
    <x v="4"/>
    <x v="51"/>
  </r>
  <r>
    <n v="10197"/>
    <s v="S700_3962"/>
    <n v="35"/>
    <n v="88.39"/>
    <n v="11"/>
    <n v="3093.65"/>
    <x v="3"/>
    <x v="10"/>
    <x v="4"/>
    <x v="52"/>
  </r>
  <r>
    <n v="10197"/>
    <s v="S72_1253"/>
    <n v="29"/>
    <n v="39.729999999999997"/>
    <n v="1"/>
    <n v="1152.1699999999998"/>
    <x v="3"/>
    <x v="10"/>
    <x v="5"/>
    <x v="71"/>
  </r>
  <r>
    <n v="10197"/>
    <s v="S72_3212"/>
    <n v="42"/>
    <n v="48.59"/>
    <n v="12"/>
    <n v="2040.7800000000002"/>
    <x v="3"/>
    <x v="10"/>
    <x v="4"/>
    <x v="53"/>
  </r>
  <r>
    <n v="10198"/>
    <s v="S18_1662"/>
    <n v="42"/>
    <n v="149.81"/>
    <n v="4"/>
    <n v="6292.02"/>
    <x v="3"/>
    <x v="10"/>
    <x v="5"/>
    <x v="54"/>
  </r>
  <r>
    <n v="10198"/>
    <s v="S24_2841"/>
    <n v="48"/>
    <n v="60.97"/>
    <n v="5"/>
    <n v="2926.56"/>
    <x v="3"/>
    <x v="10"/>
    <x v="5"/>
    <x v="59"/>
  </r>
  <r>
    <n v="10198"/>
    <s v="S24_3420"/>
    <n v="27"/>
    <n v="61.81"/>
    <n v="6"/>
    <n v="1668.8700000000001"/>
    <x v="3"/>
    <x v="10"/>
    <x v="0"/>
    <x v="60"/>
  </r>
  <r>
    <n v="10198"/>
    <s v="S24_3949"/>
    <n v="43"/>
    <n v="65.510000000000005"/>
    <n v="3"/>
    <n v="2816.9300000000003"/>
    <x v="3"/>
    <x v="10"/>
    <x v="5"/>
    <x v="61"/>
  </r>
  <r>
    <n v="10198"/>
    <s v="S700_2466"/>
    <n v="42"/>
    <n v="94.73"/>
    <n v="1"/>
    <n v="3978.6600000000003"/>
    <x v="3"/>
    <x v="10"/>
    <x v="5"/>
    <x v="67"/>
  </r>
  <r>
    <n v="10198"/>
    <s v="S700_4002"/>
    <n v="40"/>
    <n v="74.03"/>
    <n v="2"/>
    <n v="2961.2"/>
    <x v="3"/>
    <x v="10"/>
    <x v="5"/>
    <x v="70"/>
  </r>
  <r>
    <n v="10199"/>
    <s v="S50_1341"/>
    <n v="29"/>
    <n v="37.97"/>
    <n v="1"/>
    <n v="1101.1299999999999"/>
    <x v="3"/>
    <x v="11"/>
    <x v="0"/>
    <x v="64"/>
  </r>
  <r>
    <n v="10199"/>
    <s v="S700_1691"/>
    <n v="48"/>
    <n v="81.290000000000006"/>
    <n v="2"/>
    <n v="3901.92"/>
    <x v="3"/>
    <x v="11"/>
    <x v="5"/>
    <x v="65"/>
  </r>
  <r>
    <n v="10199"/>
    <s v="S700_3167"/>
    <n v="38"/>
    <n v="70.400000000000006"/>
    <n v="3"/>
    <n v="2675.2000000000003"/>
    <x v="3"/>
    <x v="11"/>
    <x v="5"/>
    <x v="69"/>
  </r>
  <r>
    <n v="10200"/>
    <s v="S18_2581"/>
    <n v="28"/>
    <n v="74.34"/>
    <n v="3"/>
    <n v="2081.52"/>
    <x v="3"/>
    <x v="11"/>
    <x v="5"/>
    <x v="55"/>
  </r>
  <r>
    <n v="10200"/>
    <s v="S24_1785"/>
    <n v="33"/>
    <n v="99.57"/>
    <n v="5"/>
    <n v="3285.81"/>
    <x v="3"/>
    <x v="11"/>
    <x v="5"/>
    <x v="58"/>
  </r>
  <r>
    <n v="10200"/>
    <s v="S24_4278"/>
    <n v="39"/>
    <n v="70.28"/>
    <n v="4"/>
    <n v="2740.92"/>
    <x v="3"/>
    <x v="11"/>
    <x v="5"/>
    <x v="62"/>
  </r>
  <r>
    <n v="10200"/>
    <s v="S32_1374"/>
    <n v="35"/>
    <n v="80.91"/>
    <n v="1"/>
    <n v="2831.85"/>
    <x v="3"/>
    <x v="11"/>
    <x v="6"/>
    <x v="79"/>
  </r>
  <r>
    <n v="10200"/>
    <s v="S32_4289"/>
    <n v="27"/>
    <n v="65.349999999999994"/>
    <n v="6"/>
    <n v="1764.4499999999998"/>
    <x v="3"/>
    <x v="11"/>
    <x v="0"/>
    <x v="63"/>
  </r>
  <r>
    <n v="10200"/>
    <s v="S700_2834"/>
    <n v="39"/>
    <n v="115.09"/>
    <n v="2"/>
    <n v="4488.51"/>
    <x v="3"/>
    <x v="11"/>
    <x v="5"/>
    <x v="68"/>
  </r>
  <r>
    <n v="10201"/>
    <s v="S10_1678"/>
    <n v="22"/>
    <n v="82.3"/>
    <n v="2"/>
    <n v="1810.6"/>
    <x v="3"/>
    <x v="11"/>
    <x v="6"/>
    <x v="72"/>
  </r>
  <r>
    <n v="10201"/>
    <s v="S10_2016"/>
    <n v="24"/>
    <n v="116.56"/>
    <n v="5"/>
    <n v="2797.44"/>
    <x v="3"/>
    <x v="11"/>
    <x v="6"/>
    <x v="73"/>
  </r>
  <r>
    <n v="10201"/>
    <s v="S10_4698"/>
    <n v="49"/>
    <n v="191.72"/>
    <n v="4"/>
    <n v="9394.2800000000007"/>
    <x v="3"/>
    <x v="11"/>
    <x v="6"/>
    <x v="74"/>
  </r>
  <r>
    <n v="10201"/>
    <s v="S12_2823"/>
    <n v="25"/>
    <n v="126.52"/>
    <n v="1"/>
    <n v="3163"/>
    <x v="3"/>
    <x v="11"/>
    <x v="6"/>
    <x v="75"/>
  </r>
  <r>
    <n v="10201"/>
    <s v="S18_2625"/>
    <n v="30"/>
    <n v="48.46"/>
    <n v="6"/>
    <n v="1453.8"/>
    <x v="3"/>
    <x v="11"/>
    <x v="6"/>
    <x v="76"/>
  </r>
  <r>
    <n v="10201"/>
    <s v="S24_1578"/>
    <n v="39"/>
    <n v="93.54"/>
    <n v="3"/>
    <n v="3648.0600000000004"/>
    <x v="3"/>
    <x v="11"/>
    <x v="6"/>
    <x v="77"/>
  </r>
  <r>
    <n v="10201"/>
    <s v="S24_2000"/>
    <n v="25"/>
    <n v="66.27"/>
    <n v="7"/>
    <n v="1656.75"/>
    <x v="3"/>
    <x v="11"/>
    <x v="6"/>
    <x v="78"/>
  </r>
  <r>
    <n v="10202"/>
    <s v="S18_3782"/>
    <n v="30"/>
    <n v="55.33"/>
    <n v="3"/>
    <n v="1659.8999999999999"/>
    <x v="3"/>
    <x v="11"/>
    <x v="6"/>
    <x v="87"/>
  </r>
  <r>
    <n v="10202"/>
    <s v="S18_4721"/>
    <n v="43"/>
    <n v="124.99"/>
    <n v="2"/>
    <n v="5374.57"/>
    <x v="3"/>
    <x v="11"/>
    <x v="1"/>
    <x v="88"/>
  </r>
  <r>
    <n v="10202"/>
    <s v="S24_2360"/>
    <n v="50"/>
    <n v="56.1"/>
    <n v="6"/>
    <n v="2805"/>
    <x v="3"/>
    <x v="11"/>
    <x v="6"/>
    <x v="89"/>
  </r>
  <r>
    <n v="10202"/>
    <s v="S24_4620"/>
    <n v="50"/>
    <n v="75.180000000000007"/>
    <n v="1"/>
    <n v="3759.0000000000005"/>
    <x v="3"/>
    <x v="11"/>
    <x v="1"/>
    <x v="92"/>
  </r>
  <r>
    <n v="10202"/>
    <s v="S32_2206"/>
    <n v="27"/>
    <n v="33.39"/>
    <n v="4"/>
    <n v="901.53"/>
    <x v="3"/>
    <x v="11"/>
    <x v="6"/>
    <x v="93"/>
  </r>
  <r>
    <n v="10202"/>
    <s v="S32_4485"/>
    <n v="31"/>
    <n v="81.64"/>
    <n v="7"/>
    <n v="2530.84"/>
    <x v="3"/>
    <x v="11"/>
    <x v="6"/>
    <x v="94"/>
  </r>
  <r>
    <n v="10202"/>
    <s v="S50_4713"/>
    <n v="40"/>
    <n v="79.73"/>
    <n v="5"/>
    <n v="3189.2000000000003"/>
    <x v="3"/>
    <x v="11"/>
    <x v="6"/>
    <x v="95"/>
  </r>
  <r>
    <n v="10203"/>
    <s v="S12_1099"/>
    <n v="20"/>
    <n v="161.49"/>
    <n v="8"/>
    <n v="3229.8"/>
    <x v="3"/>
    <x v="11"/>
    <x v="1"/>
    <x v="80"/>
  </r>
  <r>
    <n v="10203"/>
    <s v="S12_3380"/>
    <n v="20"/>
    <n v="111.57"/>
    <n v="6"/>
    <n v="2231.3999999999996"/>
    <x v="3"/>
    <x v="11"/>
    <x v="1"/>
    <x v="81"/>
  </r>
  <r>
    <n v="10203"/>
    <s v="S12_3990"/>
    <n v="44"/>
    <n v="63.84"/>
    <n v="9"/>
    <n v="2808.96"/>
    <x v="3"/>
    <x v="11"/>
    <x v="1"/>
    <x v="82"/>
  </r>
  <r>
    <n v="10203"/>
    <s v="S12_4675"/>
    <n v="47"/>
    <n v="115.16"/>
    <n v="5"/>
    <n v="5412.5199999999995"/>
    <x v="3"/>
    <x v="11"/>
    <x v="1"/>
    <x v="83"/>
  </r>
  <r>
    <n v="10203"/>
    <s v="S18_1889"/>
    <n v="45"/>
    <n v="73.150000000000006"/>
    <n v="4"/>
    <n v="3291.7500000000005"/>
    <x v="3"/>
    <x v="11"/>
    <x v="1"/>
    <x v="84"/>
  </r>
  <r>
    <n v="10203"/>
    <s v="S18_3232"/>
    <n v="48"/>
    <n v="157.49"/>
    <n v="1"/>
    <n v="7559.52"/>
    <x v="3"/>
    <x v="11"/>
    <x v="1"/>
    <x v="30"/>
  </r>
  <r>
    <n v="10203"/>
    <s v="S18_3278"/>
    <n v="33"/>
    <n v="66.739999999999995"/>
    <n v="11"/>
    <n v="2202.4199999999996"/>
    <x v="3"/>
    <x v="11"/>
    <x v="1"/>
    <x v="85"/>
  </r>
  <r>
    <n v="10203"/>
    <s v="S18_3482"/>
    <n v="32"/>
    <n v="127.88"/>
    <n v="10"/>
    <n v="4092.16"/>
    <x v="3"/>
    <x v="11"/>
    <x v="1"/>
    <x v="86"/>
  </r>
  <r>
    <n v="10203"/>
    <s v="S24_2972"/>
    <n v="21"/>
    <n v="33.229999999999997"/>
    <n v="2"/>
    <n v="697.82999999999993"/>
    <x v="3"/>
    <x v="11"/>
    <x v="1"/>
    <x v="100"/>
  </r>
  <r>
    <n v="10203"/>
    <s v="S24_3371"/>
    <n v="34"/>
    <n v="56.94"/>
    <n v="7"/>
    <n v="1935.96"/>
    <x v="3"/>
    <x v="11"/>
    <x v="1"/>
    <x v="90"/>
  </r>
  <r>
    <n v="10203"/>
    <s v="S24_3856"/>
    <n v="47"/>
    <n v="140.43"/>
    <n v="3"/>
    <n v="6600.21"/>
    <x v="3"/>
    <x v="11"/>
    <x v="1"/>
    <x v="91"/>
  </r>
  <r>
    <n v="10204"/>
    <s v="S18_1129"/>
    <n v="42"/>
    <n v="114.65"/>
    <n v="17"/>
    <n v="4815.3"/>
    <x v="3"/>
    <x v="11"/>
    <x v="1"/>
    <x v="96"/>
  </r>
  <r>
    <n v="10204"/>
    <s v="S18_1589"/>
    <n v="40"/>
    <n v="113.24"/>
    <n v="13"/>
    <n v="4529.5999999999995"/>
    <x v="3"/>
    <x v="11"/>
    <x v="1"/>
    <x v="101"/>
  </r>
  <r>
    <n v="10204"/>
    <s v="S18_1749"/>
    <n v="33"/>
    <n v="153"/>
    <n v="4"/>
    <n v="5049"/>
    <x v="3"/>
    <x v="11"/>
    <x v="0"/>
    <x v="0"/>
  </r>
  <r>
    <n v="10204"/>
    <s v="S18_1984"/>
    <n v="38"/>
    <n v="133.72"/>
    <n v="16"/>
    <n v="5081.3599999999997"/>
    <x v="3"/>
    <x v="11"/>
    <x v="1"/>
    <x v="97"/>
  </r>
  <r>
    <n v="10204"/>
    <s v="S18_2248"/>
    <n v="23"/>
    <n v="59.33"/>
    <n v="3"/>
    <n v="1364.59"/>
    <x v="3"/>
    <x v="11"/>
    <x v="0"/>
    <x v="1"/>
  </r>
  <r>
    <n v="10204"/>
    <s v="S18_2325"/>
    <n v="26"/>
    <n v="119.5"/>
    <n v="1"/>
    <n v="3107"/>
    <x v="3"/>
    <x v="11"/>
    <x v="0"/>
    <x v="4"/>
  </r>
  <r>
    <n v="10204"/>
    <s v="S18_2870"/>
    <n v="27"/>
    <n v="106.92"/>
    <n v="14"/>
    <n v="2886.84"/>
    <x v="3"/>
    <x v="11"/>
    <x v="1"/>
    <x v="98"/>
  </r>
  <r>
    <n v="10204"/>
    <s v="S18_3685"/>
    <n v="35"/>
    <n v="132.80000000000001"/>
    <n v="15"/>
    <n v="4648"/>
    <x v="3"/>
    <x v="11"/>
    <x v="1"/>
    <x v="99"/>
  </r>
  <r>
    <n v="10204"/>
    <s v="S18_4409"/>
    <n v="29"/>
    <n v="83.75"/>
    <n v="5"/>
    <n v="2428.75"/>
    <x v="3"/>
    <x v="11"/>
    <x v="0"/>
    <x v="2"/>
  </r>
  <r>
    <n v="10204"/>
    <s v="S18_4933"/>
    <n v="45"/>
    <n v="69.84"/>
    <n v="6"/>
    <n v="3142.8"/>
    <x v="3"/>
    <x v="11"/>
    <x v="1"/>
    <x v="102"/>
  </r>
  <r>
    <n v="10204"/>
    <s v="S24_1046"/>
    <n v="20"/>
    <n v="69.819999999999993"/>
    <n v="10"/>
    <n v="1396.3999999999999"/>
    <x v="3"/>
    <x v="11"/>
    <x v="1"/>
    <x v="103"/>
  </r>
  <r>
    <n v="10204"/>
    <s v="S24_1628"/>
    <n v="45"/>
    <n v="46.79"/>
    <n v="12"/>
    <n v="2105.5500000000002"/>
    <x v="3"/>
    <x v="11"/>
    <x v="1"/>
    <x v="104"/>
  </r>
  <r>
    <n v="10204"/>
    <s v="S24_2766"/>
    <n v="47"/>
    <n v="79.06"/>
    <n v="8"/>
    <n v="3715.82"/>
    <x v="3"/>
    <x v="11"/>
    <x v="1"/>
    <x v="105"/>
  </r>
  <r>
    <n v="10204"/>
    <s v="S24_2887"/>
    <n v="42"/>
    <n v="112.74"/>
    <n v="7"/>
    <n v="4735.08"/>
    <x v="3"/>
    <x v="11"/>
    <x v="1"/>
    <x v="106"/>
  </r>
  <r>
    <n v="10204"/>
    <s v="S24_3191"/>
    <n v="40"/>
    <n v="84.75"/>
    <n v="9"/>
    <n v="3390"/>
    <x v="3"/>
    <x v="11"/>
    <x v="1"/>
    <x v="107"/>
  </r>
  <r>
    <n v="10204"/>
    <s v="S24_3432"/>
    <n v="48"/>
    <n v="104.94"/>
    <n v="11"/>
    <n v="5037.12"/>
    <x v="3"/>
    <x v="11"/>
    <x v="1"/>
    <x v="108"/>
  </r>
  <r>
    <n v="10204"/>
    <s v="S24_3969"/>
    <n v="39"/>
    <n v="34.880000000000003"/>
    <n v="2"/>
    <n v="1360.3200000000002"/>
    <x v="3"/>
    <x v="11"/>
    <x v="0"/>
    <x v="3"/>
  </r>
  <r>
    <n v="10205"/>
    <s v="S18_1342"/>
    <n v="36"/>
    <n v="98.63"/>
    <n v="2"/>
    <n v="3550.68"/>
    <x v="3"/>
    <x v="11"/>
    <x v="0"/>
    <x v="8"/>
  </r>
  <r>
    <n v="10205"/>
    <s v="S18_1367"/>
    <n v="48"/>
    <n v="45.82"/>
    <n v="1"/>
    <n v="2199.36"/>
    <x v="3"/>
    <x v="11"/>
    <x v="0"/>
    <x v="9"/>
  </r>
  <r>
    <n v="10205"/>
    <s v="S18_2795"/>
    <n v="40"/>
    <n v="138.38"/>
    <n v="3"/>
    <n v="5535.2"/>
    <x v="3"/>
    <x v="11"/>
    <x v="0"/>
    <x v="5"/>
  </r>
  <r>
    <n v="10205"/>
    <s v="S24_1937"/>
    <n v="32"/>
    <n v="27.88"/>
    <n v="5"/>
    <n v="892.16"/>
    <x v="3"/>
    <x v="11"/>
    <x v="0"/>
    <x v="6"/>
  </r>
  <r>
    <n v="10205"/>
    <s v="S24_2022"/>
    <n v="24"/>
    <n v="36.74"/>
    <n v="4"/>
    <n v="881.76"/>
    <x v="3"/>
    <x v="11"/>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E994AD-1A42-4DA6-9ED0-2C53F3C343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39" firstHeaderRow="1" firstDataRow="1" firstDataCol="1"/>
  <pivotFields count="10">
    <pivotField showAll="0"/>
    <pivotField showAll="0"/>
    <pivotField showAll="0"/>
    <pivotField showAll="0"/>
    <pivotField showAll="0"/>
    <pivotField dataField="1" showAll="0"/>
    <pivotField axis="axisRow" showAll="0">
      <items count="5">
        <item x="0"/>
        <item x="1"/>
        <item x="2"/>
        <item x="3"/>
        <item t="default"/>
      </items>
    </pivotField>
    <pivotField showAll="0"/>
    <pivotField axis="axisRow" showAll="0">
      <items count="8">
        <item x="1"/>
        <item x="6"/>
        <item x="5"/>
        <item x="4"/>
        <item x="3"/>
        <item x="2"/>
        <item x="0"/>
        <item t="default"/>
      </items>
    </pivotField>
    <pivotField showAll="0"/>
  </pivotFields>
  <rowFields count="2">
    <field x="8"/>
    <field x="6"/>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Items count="1">
    <i/>
  </colItems>
  <dataFields count="1">
    <dataField name="Sum of Ordered_Revenue" fld="5" baseField="0" baseItem="0" numFmtId="165"/>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871BA-3BC5-48E8-BE23-2A31730D5F7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2" firstHeaderRow="1" firstDataRow="2" firstDataCol="1"/>
  <pivotFields count="10">
    <pivotField showAll="0"/>
    <pivotField showAll="0"/>
    <pivotField showAll="0"/>
    <pivotField showAll="0"/>
    <pivotField showAll="0"/>
    <pivotField dataField="1" showAll="0"/>
    <pivotField axis="axisCol" showAll="0">
      <items count="5">
        <item x="0"/>
        <item x="1"/>
        <item x="2"/>
        <item x="3"/>
        <item t="default"/>
      </items>
    </pivotField>
    <pivotField showAll="0"/>
    <pivotField axis="axisRow" showAll="0">
      <items count="8">
        <item x="1"/>
        <item x="6"/>
        <item x="5"/>
        <item x="4"/>
        <item x="3"/>
        <item x="2"/>
        <item x="0"/>
        <item t="default"/>
      </items>
    </pivotField>
    <pivotField showAll="0"/>
  </pivotFields>
  <rowFields count="1">
    <field x="8"/>
  </rowFields>
  <rowItems count="8">
    <i>
      <x/>
    </i>
    <i>
      <x v="1"/>
    </i>
    <i>
      <x v="2"/>
    </i>
    <i>
      <x v="3"/>
    </i>
    <i>
      <x v="4"/>
    </i>
    <i>
      <x v="5"/>
    </i>
    <i>
      <x v="6"/>
    </i>
    <i t="grand">
      <x/>
    </i>
  </rowItems>
  <colFields count="1">
    <field x="6"/>
  </colFields>
  <colItems count="5">
    <i>
      <x/>
    </i>
    <i>
      <x v="1"/>
    </i>
    <i>
      <x v="2"/>
    </i>
    <i>
      <x v="3"/>
    </i>
    <i t="grand">
      <x/>
    </i>
  </colItems>
  <dataFields count="1">
    <dataField name="Sum of Ordered_Revenue" fld="5" baseField="0" baseItem="0" numFmtId="165"/>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F42499-90A9-4466-A7EF-A74D01FAB8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0">
    <pivotField showAll="0"/>
    <pivotField showAll="0"/>
    <pivotField showAll="0"/>
    <pivotField showAll="0"/>
    <pivotField showAll="0"/>
    <pivotField dataField="1" showAll="0"/>
    <pivotField showAll="0"/>
    <pivotField axis="axisRow" showAll="0">
      <items count="22">
        <item m="1" x="12"/>
        <item x="9"/>
        <item x="10"/>
        <item x="11"/>
        <item m="1" x="13"/>
        <item m="1" x="14"/>
        <item m="1" x="15"/>
        <item m="1" x="16"/>
        <item m="1" x="17"/>
        <item m="1" x="18"/>
        <item m="1" x="19"/>
        <item m="1" x="20"/>
        <item x="0"/>
        <item x="1"/>
        <item x="2"/>
        <item x="3"/>
        <item x="4"/>
        <item x="5"/>
        <item x="6"/>
        <item x="7"/>
        <item x="8"/>
        <item t="default"/>
      </items>
    </pivotField>
    <pivotField showAll="0"/>
    <pivotField showAll="0"/>
  </pivotFields>
  <rowFields count="1">
    <field x="7"/>
  </rowFields>
  <rowItems count="13">
    <i>
      <x v="1"/>
    </i>
    <i>
      <x v="2"/>
    </i>
    <i>
      <x v="3"/>
    </i>
    <i>
      <x v="12"/>
    </i>
    <i>
      <x v="13"/>
    </i>
    <i>
      <x v="14"/>
    </i>
    <i>
      <x v="15"/>
    </i>
    <i>
      <x v="16"/>
    </i>
    <i>
      <x v="17"/>
    </i>
    <i>
      <x v="18"/>
    </i>
    <i>
      <x v="19"/>
    </i>
    <i>
      <x v="20"/>
    </i>
    <i t="grand">
      <x/>
    </i>
  </rowItems>
  <colItems count="1">
    <i/>
  </colItems>
  <dataFields count="1">
    <dataField name="Sum of Ordered_Revenue" fld="5" baseField="0" baseItem="0" numFmtId="1"/>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E26C24-320F-4E42-B698-6B432775DD6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14" firstHeaderRow="1" firstDataRow="2" firstDataCol="1"/>
  <pivotFields count="10">
    <pivotField showAll="0"/>
    <pivotField showAll="0"/>
    <pivotField showAll="0"/>
    <pivotField showAll="0"/>
    <pivotField showAll="0"/>
    <pivotField dataField="1" showAll="0"/>
    <pivotField axis="axisCol" showAll="0">
      <items count="5">
        <item x="0"/>
        <item x="1"/>
        <item x="2"/>
        <item x="3"/>
        <item t="default"/>
      </items>
    </pivotField>
    <pivotField showAll="0">
      <items count="22">
        <item x="0"/>
        <item x="1"/>
        <item x="2"/>
        <item x="3"/>
        <item x="4"/>
        <item x="5"/>
        <item x="6"/>
        <item x="7"/>
        <item x="8"/>
        <item m="1" x="12"/>
        <item x="9"/>
        <item x="10"/>
        <item x="11"/>
        <item m="1" x="13"/>
        <item m="1" x="14"/>
        <item m="1" x="15"/>
        <item m="1" x="16"/>
        <item m="1" x="17"/>
        <item m="1" x="18"/>
        <item m="1" x="19"/>
        <item m="1" x="20"/>
        <item t="default"/>
      </items>
    </pivotField>
    <pivotField showAll="0"/>
    <pivotField axis="axisRow" showAll="0">
      <items count="110">
        <item x="45"/>
        <item x="17"/>
        <item x="59"/>
        <item x="62"/>
        <item x="42"/>
        <item x="44"/>
        <item x="1"/>
        <item x="46"/>
        <item x="15"/>
        <item x="0"/>
        <item x="18"/>
        <item x="14"/>
        <item x="58"/>
        <item x="63"/>
        <item x="5"/>
        <item x="64"/>
        <item x="2"/>
        <item x="4"/>
        <item x="16"/>
        <item x="22"/>
        <item x="76"/>
        <item x="3"/>
        <item x="9"/>
        <item x="60"/>
        <item x="8"/>
        <item x="7"/>
        <item x="20"/>
        <item x="6"/>
        <item x="47"/>
        <item x="13"/>
        <item x="19"/>
        <item x="57"/>
        <item x="84"/>
        <item x="99"/>
        <item x="105"/>
        <item x="36"/>
        <item x="10"/>
        <item x="106"/>
        <item x="35"/>
        <item x="91"/>
        <item x="27"/>
        <item x="88"/>
        <item x="102"/>
        <item x="87"/>
        <item x="33"/>
        <item x="12"/>
        <item x="78"/>
        <item x="92"/>
        <item x="38"/>
        <item x="11"/>
        <item x="21"/>
        <item x="29"/>
        <item x="101"/>
        <item x="104"/>
        <item x="81"/>
        <item x="80"/>
        <item x="107"/>
        <item x="26"/>
        <item x="83"/>
        <item x="85"/>
        <item x="41"/>
        <item x="72"/>
        <item x="103"/>
        <item x="32"/>
        <item x="82"/>
        <item x="31"/>
        <item x="90"/>
        <item x="39"/>
        <item x="94"/>
        <item x="86"/>
        <item x="23"/>
        <item x="54"/>
        <item x="25"/>
        <item x="89"/>
        <item x="93"/>
        <item x="100"/>
        <item x="30"/>
        <item x="34"/>
        <item x="96"/>
        <item x="97"/>
        <item x="73"/>
        <item x="24"/>
        <item x="79"/>
        <item x="77"/>
        <item x="28"/>
        <item x="98"/>
        <item x="56"/>
        <item x="40"/>
        <item x="108"/>
        <item x="75"/>
        <item x="95"/>
        <item x="74"/>
        <item x="67"/>
        <item x="65"/>
        <item x="70"/>
        <item x="68"/>
        <item x="71"/>
        <item x="43"/>
        <item x="61"/>
        <item x="37"/>
        <item x="69"/>
        <item x="66"/>
        <item x="55"/>
        <item x="53"/>
        <item x="49"/>
        <item x="52"/>
        <item x="48"/>
        <item x="51"/>
        <item x="50"/>
        <item t="default"/>
      </items>
    </pivotField>
  </pivotFields>
  <rowFields count="1">
    <field x="9"/>
  </rowFields>
  <rowItems count="1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t="grand">
      <x/>
    </i>
  </rowItems>
  <colFields count="1">
    <field x="6"/>
  </colFields>
  <colItems count="5">
    <i>
      <x/>
    </i>
    <i>
      <x v="1"/>
    </i>
    <i>
      <x v="2"/>
    </i>
    <i>
      <x v="3"/>
    </i>
    <i t="grand">
      <x/>
    </i>
  </colItems>
  <dataFields count="1">
    <dataField name="Sum of Ordered_Reven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353C27A-1D21-46AE-B79F-97A8CD3EA6D3}"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Line" tableColumnId="3"/>
      <queryTableField id="4" name="productScale" tableColumnId="4"/>
      <queryTableField id="5" name="productVendor" tableColumnId="5"/>
      <queryTableField id="6" name="productDescription" tableColumnId="6"/>
      <queryTableField id="7" name="quantityInStock" tableColumnId="7"/>
      <queryTableField id="8" name="buyPrice" tableColumnId="8"/>
      <queryTableField id="9" name="MSRP"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030A4F2F-164D-40D6-9963-B930711346E3}" autoFormatId="16" applyNumberFormats="0" applyBorderFormats="0" applyFontFormats="0" applyPatternFormats="0" applyAlignmentFormats="0" applyWidthHeightFormats="0">
  <queryTableRefresh nextId="11" unboundColumnsRight="5">
    <queryTableFields count="10">
      <queryTableField id="1" name="orderNumber" tableColumnId="1"/>
      <queryTableField id="2" name="productCode" tableColumnId="2"/>
      <queryTableField id="3" name="quantityOrdered" tableColumnId="3"/>
      <queryTableField id="4" name="priceEach" tableColumnId="4"/>
      <queryTableField id="5" name="orderLineNumber" tableColumnId="5"/>
      <queryTableField id="6" dataBound="0" tableColumnId="6"/>
      <queryTableField id="7" dataBound="0" tableColumnId="7"/>
      <queryTableField id="9" dataBound="0" tableColumnId="9"/>
      <queryTableField id="8" dataBound="0" tableColumnId="8"/>
      <queryTableField id="10" dataBound="0"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14A87EFB-D49F-49E5-ACBB-2ADC96FEF898}" autoFormatId="16" applyNumberFormats="0" applyBorderFormats="0" applyFontFormats="0" applyPatternFormats="0" applyAlignmentFormats="0" applyWidthHeightFormats="0">
  <queryTableRefresh nextId="10" unboundColumnsRight="2">
    <queryTableFields count="9">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0AC6AE-E2D6-4895-A7B8-C5A4760157A0}" name="products" displayName="products" ref="A1:I111" tableType="queryTable" totalsRowShown="0">
  <autoFilter ref="A1:I111" xr:uid="{8F0AC6AE-E2D6-4895-A7B8-C5A4760157A0}"/>
  <tableColumns count="9">
    <tableColumn id="1" xr3:uid="{A0F616BC-D6DB-4CB5-8265-90DA07E498F9}" uniqueName="1" name="productCode" queryTableFieldId="1" dataDxfId="21"/>
    <tableColumn id="2" xr3:uid="{2E700659-E14B-4675-A843-50C0BFDB56D1}" uniqueName="2" name="productName" queryTableFieldId="2" dataDxfId="20"/>
    <tableColumn id="3" xr3:uid="{38B010D7-F2A6-4ACC-8E04-97B1A1717611}" uniqueName="3" name="productLine" queryTableFieldId="3" dataDxfId="19"/>
    <tableColumn id="4" xr3:uid="{4BCBE8CC-1304-406E-992C-31478773ECFB}" uniqueName="4" name="productScale" queryTableFieldId="4" dataDxfId="18"/>
    <tableColumn id="5" xr3:uid="{5A0EE56A-988D-4D13-800F-4AD254D62875}" uniqueName="5" name="productVendor" queryTableFieldId="5" dataDxfId="17"/>
    <tableColumn id="6" xr3:uid="{F5CBE7B8-E26C-49B9-BC48-FED31805CB56}" uniqueName="6" name="productDescription" queryTableFieldId="6" dataDxfId="16"/>
    <tableColumn id="7" xr3:uid="{88F1CEA6-CB5B-42E1-8F08-15EA314B22F6}" uniqueName="7" name="quantityInStock" queryTableFieldId="7"/>
    <tableColumn id="8" xr3:uid="{D6096F77-2B14-44AC-B87A-2409FCB79682}" uniqueName="8" name="buyPrice" queryTableFieldId="8"/>
    <tableColumn id="9" xr3:uid="{9008AD9C-6DCD-4011-B8DD-E63B98E4773B}" uniqueName="9" name="MSRP"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551248-32A7-4938-A005-362654B7040B}" name="orderdetails" displayName="orderdetails" ref="A1:J1001" tableType="queryTable" totalsRowShown="0">
  <tableColumns count="10">
    <tableColumn id="1" xr3:uid="{C146C753-4AA5-4335-A745-55F75290453A}" uniqueName="1" name="orderNumber" queryTableFieldId="1"/>
    <tableColumn id="2" xr3:uid="{3A54DD8E-9CEE-4C93-B703-29F0603A8E74}" uniqueName="2" name="productCode" queryTableFieldId="2" dataDxfId="15"/>
    <tableColumn id="3" xr3:uid="{23CF0031-4FC6-452C-B437-EE2013DE597C}" uniqueName="3" name="quantityOrdered" queryTableFieldId="3"/>
    <tableColumn id="4" xr3:uid="{0AE9067A-3A8B-40A7-BBAE-A7AD81CEE56F}" uniqueName="4" name="priceEach" queryTableFieldId="4"/>
    <tableColumn id="5" xr3:uid="{D1E837B5-9CCC-49AF-93E6-EF4180809AB8}" uniqueName="5" name="orderLineNumber" queryTableFieldId="5"/>
    <tableColumn id="6" xr3:uid="{84BAE594-E9F4-4264-A501-FBD23E630F14}" uniqueName="6" name="Ordered_Revenue" queryTableFieldId="6" dataDxfId="14">
      <calculatedColumnFormula>orderdetails[[#This Row],[quantityOrdered]]*orderdetails[[#This Row],[priceEach]]</calculatedColumnFormula>
    </tableColumn>
    <tableColumn id="7" xr3:uid="{09B06323-711B-48B9-8517-8661FF99B68E}" uniqueName="7" name="Year_QTR" queryTableFieldId="7" dataDxfId="13">
      <calculatedColumnFormula>VLOOKUP(orderdetails[[#This Row],[orderNumber]],orders!$A:$H,8,FALSE)</calculatedColumnFormula>
    </tableColumn>
    <tableColumn id="9" xr3:uid="{B2D55A13-27E8-4769-97C1-0BD521C8CF00}" uniqueName="9" name="Year_Month" queryTableFieldId="9" dataDxfId="12">
      <calculatedColumnFormula>VLOOKUP(orderdetails[[#This Row],[orderNumber]],orders!A:I,9,FALSE)</calculatedColumnFormula>
    </tableColumn>
    <tableColumn id="8" xr3:uid="{13A82ACC-3378-4746-ABF1-C1D58D7B2BF7}" uniqueName="8" name="ProductLine" queryTableFieldId="8" dataDxfId="11">
      <calculatedColumnFormula>VLOOKUP(orderdetails[[#This Row],[productCode]],products!$A:$I,3,FALSE)</calculatedColumnFormula>
    </tableColumn>
    <tableColumn id="10" xr3:uid="{40ABBC8F-5560-4DAB-85F0-87D20B407488}" uniqueName="10" name="ProductName" queryTableFieldId="10" dataDxfId="10">
      <calculatedColumnFormula>VLOOKUP(orderdetails[[#This Row],[productCode]],products!A:I,2,FALSE)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A388E4-4876-45D2-A0C2-3EBFC3A68223}" name="orders" displayName="orders" ref="A1:I327" tableType="queryTable" totalsRowShown="0">
  <tableColumns count="9">
    <tableColumn id="1" xr3:uid="{9BD8B586-D183-4FF6-9845-25CD4C7D1C2F}" uniqueName="1" name="orderNumber" queryTableFieldId="1"/>
    <tableColumn id="2" xr3:uid="{EE5CD6E6-E026-4C22-904D-03E38C88F190}" uniqueName="2" name="orderDate" queryTableFieldId="2" dataDxfId="9"/>
    <tableColumn id="3" xr3:uid="{688492E4-1FC1-453D-A95C-49D8D990FA07}" uniqueName="3" name="requiredDate" queryTableFieldId="3" dataDxfId="8"/>
    <tableColumn id="4" xr3:uid="{32F3F7EF-694A-4528-948C-A15809299CD7}" uniqueName="4" name="shippedDate" queryTableFieldId="4" dataDxfId="7"/>
    <tableColumn id="5" xr3:uid="{7336D25C-0961-441B-86E8-516F1FCC996D}" uniqueName="5" name="status" queryTableFieldId="5" dataDxfId="6"/>
    <tableColumn id="6" xr3:uid="{AC978679-BB95-43E6-8549-D984D0BEB997}" uniqueName="6" name="comments" queryTableFieldId="6" dataDxfId="5"/>
    <tableColumn id="7" xr3:uid="{ACD5868F-7390-4F98-9295-682CEDBF6BBA}" uniqueName="7" name="customerNumber" queryTableFieldId="7"/>
    <tableColumn id="8" xr3:uid="{C4F4BD1A-3D64-4B67-8172-CB85DAE66C49}" uniqueName="8" name="Order_QTR_MONTH" queryTableFieldId="8" dataDxfId="4">
      <calculatedColumnFormula>YEAR(orders[[#This Row],[orderDate]])&amp;"-Q"&amp;ROUNDUP(MONTH(orders[[#This Row],[orderDate]])/3,0)</calculatedColumnFormula>
    </tableColumn>
    <tableColumn id="9" xr3:uid="{E35AA71B-BDC6-42F7-AC25-29B038792243}" uniqueName="9" name="Order_Month_Year" queryTableFieldId="9" dataDxfId="3">
      <calculatedColumnFormula>YEAR(orders[[#This Row],[orderDate]])&amp;"-"&amp;TEXT(MONTH(orders[[#This Row],[orderDate]]),"00")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B880-F705-4172-B50A-063E6E52694B}">
  <dimension ref="A2:B13"/>
  <sheetViews>
    <sheetView zoomScale="160" zoomScaleNormal="160" workbookViewId="0">
      <selection activeCell="A19" sqref="A19"/>
    </sheetView>
  </sheetViews>
  <sheetFormatPr defaultRowHeight="15" x14ac:dyDescent="0.25"/>
  <cols>
    <col min="1" max="1" width="23.85546875" bestFit="1" customWidth="1"/>
    <col min="2" max="2" width="89.42578125" bestFit="1" customWidth="1"/>
  </cols>
  <sheetData>
    <row r="2" spans="1:2" x14ac:dyDescent="0.25">
      <c r="A2" t="s">
        <v>740</v>
      </c>
      <c r="B2" t="s">
        <v>718</v>
      </c>
    </row>
    <row r="3" spans="1:2" x14ac:dyDescent="0.25">
      <c r="A3" t="s">
        <v>741</v>
      </c>
      <c r="B3" t="s">
        <v>719</v>
      </c>
    </row>
    <row r="4" spans="1:2" x14ac:dyDescent="0.25">
      <c r="A4" t="s">
        <v>721</v>
      </c>
      <c r="B4" t="s">
        <v>720</v>
      </c>
    </row>
    <row r="5" spans="1:2" x14ac:dyDescent="0.25">
      <c r="A5" t="s">
        <v>723</v>
      </c>
      <c r="B5" t="s">
        <v>722</v>
      </c>
    </row>
    <row r="6" spans="1:2" x14ac:dyDescent="0.25">
      <c r="A6" t="s">
        <v>725</v>
      </c>
      <c r="B6" t="s">
        <v>724</v>
      </c>
    </row>
    <row r="7" spans="1:2" x14ac:dyDescent="0.25">
      <c r="A7" t="s">
        <v>727</v>
      </c>
      <c r="B7" t="s">
        <v>726</v>
      </c>
    </row>
    <row r="8" spans="1:2" x14ac:dyDescent="0.25">
      <c r="A8" t="s">
        <v>729</v>
      </c>
      <c r="B8" t="s">
        <v>728</v>
      </c>
    </row>
    <row r="9" spans="1:2" x14ac:dyDescent="0.25">
      <c r="A9" t="s">
        <v>731</v>
      </c>
      <c r="B9" t="s">
        <v>730</v>
      </c>
    </row>
    <row r="10" spans="1:2" x14ac:dyDescent="0.25">
      <c r="A10" t="s">
        <v>733</v>
      </c>
      <c r="B10" t="s">
        <v>732</v>
      </c>
    </row>
    <row r="11" spans="1:2" x14ac:dyDescent="0.25">
      <c r="A11" t="s">
        <v>735</v>
      </c>
      <c r="B11" t="s">
        <v>734</v>
      </c>
    </row>
    <row r="12" spans="1:2" x14ac:dyDescent="0.25">
      <c r="A12" t="s">
        <v>737</v>
      </c>
      <c r="B12" t="s">
        <v>736</v>
      </c>
    </row>
    <row r="13" spans="1:2" x14ac:dyDescent="0.25">
      <c r="A13" t="s">
        <v>739</v>
      </c>
      <c r="B13" t="s">
        <v>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39"/>
  <sheetViews>
    <sheetView tabSelected="1" zoomScale="140" zoomScaleNormal="140" workbookViewId="0">
      <selection activeCell="A3" sqref="A3"/>
    </sheetView>
  </sheetViews>
  <sheetFormatPr defaultRowHeight="15" x14ac:dyDescent="0.25"/>
  <cols>
    <col min="1" max="1" width="24.28515625" bestFit="1" customWidth="1"/>
    <col min="2" max="2" width="16.28515625" bestFit="1" customWidth="1"/>
    <col min="3" max="4" width="9.7109375" bestFit="1" customWidth="1"/>
    <col min="5" max="5" width="10.85546875" bestFit="1" customWidth="1"/>
    <col min="6" max="6" width="11.28515625" bestFit="1" customWidth="1"/>
    <col min="7" max="7" width="5.42578125" customWidth="1"/>
    <col min="8" max="8" width="18.7109375" bestFit="1" customWidth="1"/>
    <col min="9" max="9" width="24.28515625" bestFit="1" customWidth="1"/>
    <col min="10" max="11" width="9.7109375" bestFit="1" customWidth="1"/>
    <col min="12" max="12" width="10.28515625" bestFit="1" customWidth="1"/>
    <col min="13" max="13" width="11.28515625" bestFit="1" customWidth="1"/>
  </cols>
  <sheetData>
    <row r="3" spans="1:9" x14ac:dyDescent="0.25">
      <c r="A3" s="3" t="s">
        <v>653</v>
      </c>
      <c r="B3" s="3" t="s">
        <v>655</v>
      </c>
      <c r="H3" s="3" t="s">
        <v>647</v>
      </c>
      <c r="I3" t="s">
        <v>653</v>
      </c>
    </row>
    <row r="4" spans="1:9" x14ac:dyDescent="0.25">
      <c r="A4" s="3" t="s">
        <v>647</v>
      </c>
      <c r="B4" t="s">
        <v>648</v>
      </c>
      <c r="C4" t="s">
        <v>649</v>
      </c>
      <c r="D4" t="s">
        <v>650</v>
      </c>
      <c r="E4" t="s">
        <v>651</v>
      </c>
      <c r="F4" t="s">
        <v>652</v>
      </c>
      <c r="H4" s="4" t="s">
        <v>424</v>
      </c>
      <c r="I4" s="5">
        <v>1261310.3200000003</v>
      </c>
    </row>
    <row r="5" spans="1:9" x14ac:dyDescent="0.25">
      <c r="A5" s="4" t="s">
        <v>424</v>
      </c>
      <c r="B5" s="5">
        <v>152581.55000000002</v>
      </c>
      <c r="C5" s="5">
        <v>194291.40000000008</v>
      </c>
      <c r="D5" s="5">
        <v>268968.43000000011</v>
      </c>
      <c r="E5" s="5">
        <v>645468.94000000006</v>
      </c>
      <c r="F5" s="5">
        <v>1261310.3200000003</v>
      </c>
      <c r="H5" s="12" t="s">
        <v>648</v>
      </c>
      <c r="I5" s="5">
        <v>152581.55000000002</v>
      </c>
    </row>
    <row r="6" spans="1:9" x14ac:dyDescent="0.25">
      <c r="A6" s="4" t="s">
        <v>420</v>
      </c>
      <c r="B6" s="5">
        <v>33062.22</v>
      </c>
      <c r="C6" s="5">
        <v>43490.68</v>
      </c>
      <c r="D6" s="5">
        <v>77984.28</v>
      </c>
      <c r="E6" s="5">
        <v>194372.06</v>
      </c>
      <c r="F6" s="5">
        <v>348909.24</v>
      </c>
      <c r="H6" s="12" t="s">
        <v>649</v>
      </c>
      <c r="I6" s="5">
        <v>194291.40000000008</v>
      </c>
    </row>
    <row r="7" spans="1:9" x14ac:dyDescent="0.25">
      <c r="A7" s="4" t="s">
        <v>472</v>
      </c>
      <c r="B7" s="5">
        <v>37136.269999999997</v>
      </c>
      <c r="C7" s="5">
        <v>66587.81</v>
      </c>
      <c r="D7" s="5">
        <v>28846.560000000001</v>
      </c>
      <c r="E7" s="5">
        <v>177213.56000000006</v>
      </c>
      <c r="F7" s="5">
        <v>309784.20000000007</v>
      </c>
      <c r="H7" s="12" t="s">
        <v>650</v>
      </c>
      <c r="I7" s="5">
        <v>268968.43000000011</v>
      </c>
    </row>
    <row r="8" spans="1:9" x14ac:dyDescent="0.25">
      <c r="A8" s="4" t="s">
        <v>504</v>
      </c>
      <c r="B8" s="5">
        <v>24446.989999999998</v>
      </c>
      <c r="C8" s="5">
        <v>50171.58</v>
      </c>
      <c r="D8" s="5">
        <v>42395.99</v>
      </c>
      <c r="E8" s="5">
        <v>105167.51999999997</v>
      </c>
      <c r="F8" s="5">
        <v>222182.07999999996</v>
      </c>
      <c r="H8" s="12" t="s">
        <v>651</v>
      </c>
      <c r="I8" s="5">
        <v>645468.94000000006</v>
      </c>
    </row>
    <row r="9" spans="1:9" x14ac:dyDescent="0.25">
      <c r="A9" s="4" t="s">
        <v>516</v>
      </c>
      <c r="B9" s="5">
        <v>7810.6100000000006</v>
      </c>
      <c r="C9" s="5">
        <v>12144.96</v>
      </c>
      <c r="D9" s="5">
        <v>12964.710000000001</v>
      </c>
      <c r="E9" s="5">
        <v>30413.27</v>
      </c>
      <c r="F9" s="5">
        <v>63333.55</v>
      </c>
      <c r="H9" s="4" t="s">
        <v>420</v>
      </c>
      <c r="I9" s="5">
        <v>348909.24</v>
      </c>
    </row>
    <row r="10" spans="1:9" x14ac:dyDescent="0.25">
      <c r="A10" s="4" t="s">
        <v>443</v>
      </c>
      <c r="B10" s="5">
        <v>43593.71</v>
      </c>
      <c r="C10" s="5">
        <v>62804.840000000011</v>
      </c>
      <c r="D10" s="5">
        <v>73842.460000000006</v>
      </c>
      <c r="E10" s="5">
        <v>157191.35999999999</v>
      </c>
      <c r="F10" s="5">
        <v>337432.37</v>
      </c>
      <c r="H10" s="12" t="s">
        <v>648</v>
      </c>
      <c r="I10" s="5">
        <v>33062.22</v>
      </c>
    </row>
    <row r="11" spans="1:9" x14ac:dyDescent="0.25">
      <c r="A11" s="4" t="s">
        <v>465</v>
      </c>
      <c r="B11" s="5">
        <v>106982.20000000001</v>
      </c>
      <c r="C11" s="5">
        <v>86263.639999999985</v>
      </c>
      <c r="D11" s="5">
        <v>111892.89000000003</v>
      </c>
      <c r="E11" s="5">
        <v>288656.21999999997</v>
      </c>
      <c r="F11" s="5">
        <v>593794.94999999995</v>
      </c>
      <c r="H11" s="12" t="s">
        <v>649</v>
      </c>
      <c r="I11" s="5">
        <v>43490.68</v>
      </c>
    </row>
    <row r="12" spans="1:9" x14ac:dyDescent="0.25">
      <c r="A12" s="4" t="s">
        <v>652</v>
      </c>
      <c r="B12" s="5">
        <v>405613.55000000005</v>
      </c>
      <c r="C12" s="5">
        <v>515754.91000000015</v>
      </c>
      <c r="D12" s="5">
        <v>616895.32000000018</v>
      </c>
      <c r="E12" s="5">
        <v>1598482.93</v>
      </c>
      <c r="F12" s="5">
        <v>3136746.71</v>
      </c>
      <c r="H12" s="12" t="s">
        <v>650</v>
      </c>
      <c r="I12" s="5">
        <v>77984.28</v>
      </c>
    </row>
    <row r="13" spans="1:9" x14ac:dyDescent="0.25">
      <c r="H13" s="12" t="s">
        <v>651</v>
      </c>
      <c r="I13" s="5">
        <v>194372.06</v>
      </c>
    </row>
    <row r="14" spans="1:9" x14ac:dyDescent="0.25">
      <c r="H14" s="4" t="s">
        <v>472</v>
      </c>
      <c r="I14" s="5">
        <v>309784.20000000007</v>
      </c>
    </row>
    <row r="15" spans="1:9" x14ac:dyDescent="0.25">
      <c r="H15" s="12" t="s">
        <v>648</v>
      </c>
      <c r="I15" s="5">
        <v>37136.269999999997</v>
      </c>
    </row>
    <row r="16" spans="1:9" x14ac:dyDescent="0.25">
      <c r="H16" s="12" t="s">
        <v>649</v>
      </c>
      <c r="I16" s="5">
        <v>66587.81</v>
      </c>
    </row>
    <row r="17" spans="8:9" x14ac:dyDescent="0.25">
      <c r="H17" s="12" t="s">
        <v>650</v>
      </c>
      <c r="I17" s="5">
        <v>28846.560000000001</v>
      </c>
    </row>
    <row r="18" spans="8:9" x14ac:dyDescent="0.25">
      <c r="H18" s="12" t="s">
        <v>651</v>
      </c>
      <c r="I18" s="5">
        <v>177213.56000000006</v>
      </c>
    </row>
    <row r="19" spans="8:9" x14ac:dyDescent="0.25">
      <c r="H19" s="4" t="s">
        <v>504</v>
      </c>
      <c r="I19" s="5">
        <v>222182.07999999996</v>
      </c>
    </row>
    <row r="20" spans="8:9" x14ac:dyDescent="0.25">
      <c r="H20" s="12" t="s">
        <v>648</v>
      </c>
      <c r="I20" s="5">
        <v>24446.989999999998</v>
      </c>
    </row>
    <row r="21" spans="8:9" x14ac:dyDescent="0.25">
      <c r="H21" s="12" t="s">
        <v>649</v>
      </c>
      <c r="I21" s="5">
        <v>50171.58</v>
      </c>
    </row>
    <row r="22" spans="8:9" x14ac:dyDescent="0.25">
      <c r="H22" s="12" t="s">
        <v>650</v>
      </c>
      <c r="I22" s="5">
        <v>42395.99</v>
      </c>
    </row>
    <row r="23" spans="8:9" x14ac:dyDescent="0.25">
      <c r="H23" s="12" t="s">
        <v>651</v>
      </c>
      <c r="I23" s="5">
        <v>105167.51999999997</v>
      </c>
    </row>
    <row r="24" spans="8:9" x14ac:dyDescent="0.25">
      <c r="H24" s="4" t="s">
        <v>516</v>
      </c>
      <c r="I24" s="5">
        <v>63333.55</v>
      </c>
    </row>
    <row r="25" spans="8:9" x14ac:dyDescent="0.25">
      <c r="H25" s="12" t="s">
        <v>648</v>
      </c>
      <c r="I25" s="5">
        <v>7810.6100000000006</v>
      </c>
    </row>
    <row r="26" spans="8:9" x14ac:dyDescent="0.25">
      <c r="H26" s="12" t="s">
        <v>649</v>
      </c>
      <c r="I26" s="5">
        <v>12144.96</v>
      </c>
    </row>
    <row r="27" spans="8:9" x14ac:dyDescent="0.25">
      <c r="H27" s="12" t="s">
        <v>650</v>
      </c>
      <c r="I27" s="5">
        <v>12964.710000000001</v>
      </c>
    </row>
    <row r="28" spans="8:9" x14ac:dyDescent="0.25">
      <c r="H28" s="12" t="s">
        <v>651</v>
      </c>
      <c r="I28" s="5">
        <v>30413.27</v>
      </c>
    </row>
    <row r="29" spans="8:9" x14ac:dyDescent="0.25">
      <c r="H29" s="4" t="s">
        <v>443</v>
      </c>
      <c r="I29" s="5">
        <v>337432.37</v>
      </c>
    </row>
    <row r="30" spans="8:9" x14ac:dyDescent="0.25">
      <c r="H30" s="12" t="s">
        <v>648</v>
      </c>
      <c r="I30" s="5">
        <v>43593.71</v>
      </c>
    </row>
    <row r="31" spans="8:9" x14ac:dyDescent="0.25">
      <c r="H31" s="12" t="s">
        <v>649</v>
      </c>
      <c r="I31" s="5">
        <v>62804.840000000011</v>
      </c>
    </row>
    <row r="32" spans="8:9" x14ac:dyDescent="0.25">
      <c r="H32" s="12" t="s">
        <v>650</v>
      </c>
      <c r="I32" s="5">
        <v>73842.460000000006</v>
      </c>
    </row>
    <row r="33" spans="8:9" x14ac:dyDescent="0.25">
      <c r="H33" s="12" t="s">
        <v>651</v>
      </c>
      <c r="I33" s="5">
        <v>157191.35999999999</v>
      </c>
    </row>
    <row r="34" spans="8:9" x14ac:dyDescent="0.25">
      <c r="H34" s="4" t="s">
        <v>465</v>
      </c>
      <c r="I34" s="5">
        <v>593794.94999999995</v>
      </c>
    </row>
    <row r="35" spans="8:9" x14ac:dyDescent="0.25">
      <c r="H35" s="12" t="s">
        <v>648</v>
      </c>
      <c r="I35" s="5">
        <v>106982.20000000001</v>
      </c>
    </row>
    <row r="36" spans="8:9" x14ac:dyDescent="0.25">
      <c r="H36" s="12" t="s">
        <v>649</v>
      </c>
      <c r="I36" s="5">
        <v>86263.639999999985</v>
      </c>
    </row>
    <row r="37" spans="8:9" x14ac:dyDescent="0.25">
      <c r="H37" s="12" t="s">
        <v>650</v>
      </c>
      <c r="I37" s="5">
        <v>111892.89000000003</v>
      </c>
    </row>
    <row r="38" spans="8:9" x14ac:dyDescent="0.25">
      <c r="H38" s="12" t="s">
        <v>651</v>
      </c>
      <c r="I38" s="5">
        <v>288656.21999999997</v>
      </c>
    </row>
    <row r="39" spans="8:9" x14ac:dyDescent="0.25">
      <c r="H39" s="4" t="s">
        <v>652</v>
      </c>
      <c r="I39" s="5">
        <v>3136746.71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008B-BDF9-47A2-92AF-32FABC426D8F}">
  <dimension ref="A3:F18"/>
  <sheetViews>
    <sheetView zoomScale="160" zoomScaleNormal="160" workbookViewId="0">
      <selection activeCell="F4" sqref="F4"/>
    </sheetView>
  </sheetViews>
  <sheetFormatPr defaultRowHeight="15" x14ac:dyDescent="0.25"/>
  <cols>
    <col min="1" max="1" width="13.140625" bestFit="1" customWidth="1"/>
    <col min="2" max="2" width="24.28515625" bestFit="1" customWidth="1"/>
  </cols>
  <sheetData>
    <row r="3" spans="1:6" x14ac:dyDescent="0.25">
      <c r="A3" s="3" t="s">
        <v>647</v>
      </c>
      <c r="B3" t="s">
        <v>653</v>
      </c>
      <c r="D3" t="s">
        <v>656</v>
      </c>
      <c r="E3" t="s">
        <v>676</v>
      </c>
      <c r="F3" t="s">
        <v>672</v>
      </c>
    </row>
    <row r="4" spans="1:6" x14ac:dyDescent="0.25">
      <c r="A4" s="4" t="s">
        <v>660</v>
      </c>
      <c r="B4" s="6">
        <v>429527.2800000002</v>
      </c>
      <c r="D4" s="4" t="s">
        <v>663</v>
      </c>
      <c r="E4" s="4">
        <v>1</v>
      </c>
      <c r="F4" s="6">
        <v>116692.77</v>
      </c>
    </row>
    <row r="5" spans="1:6" x14ac:dyDescent="0.25">
      <c r="A5" s="4" t="s">
        <v>661</v>
      </c>
      <c r="B5" s="6">
        <v>988025.15000000037</v>
      </c>
      <c r="D5" s="4" t="s">
        <v>664</v>
      </c>
      <c r="E5" s="4">
        <v>2</v>
      </c>
      <c r="F5" s="6">
        <v>128403.63999999998</v>
      </c>
    </row>
    <row r="6" spans="1:6" x14ac:dyDescent="0.25">
      <c r="A6" s="4" t="s">
        <v>662</v>
      </c>
      <c r="B6" s="6">
        <v>180930.5</v>
      </c>
      <c r="D6" s="4" t="s">
        <v>665</v>
      </c>
      <c r="E6" s="4">
        <v>3</v>
      </c>
      <c r="F6" s="6">
        <v>160517.13999999998</v>
      </c>
    </row>
    <row r="7" spans="1:6" x14ac:dyDescent="0.25">
      <c r="A7" s="4" t="s">
        <v>663</v>
      </c>
      <c r="B7" s="6">
        <v>116692.77</v>
      </c>
      <c r="D7" s="4" t="s">
        <v>666</v>
      </c>
      <c r="E7" s="4">
        <v>4</v>
      </c>
      <c r="F7" s="6">
        <v>185848.59</v>
      </c>
    </row>
    <row r="8" spans="1:6" x14ac:dyDescent="0.25">
      <c r="A8" s="4" t="s">
        <v>664</v>
      </c>
      <c r="B8" s="6">
        <v>128403.63999999998</v>
      </c>
      <c r="D8" s="4" t="s">
        <v>667</v>
      </c>
      <c r="E8" s="4">
        <v>5</v>
      </c>
      <c r="F8" s="6">
        <v>179435.55</v>
      </c>
    </row>
    <row r="9" spans="1:6" x14ac:dyDescent="0.25">
      <c r="A9" s="4" t="s">
        <v>665</v>
      </c>
      <c r="B9" s="6">
        <v>160517.13999999998</v>
      </c>
      <c r="D9" s="4" t="s">
        <v>668</v>
      </c>
      <c r="E9" s="4">
        <v>6</v>
      </c>
      <c r="F9" s="6">
        <v>150470.76999999993</v>
      </c>
    </row>
    <row r="10" spans="1:6" x14ac:dyDescent="0.25">
      <c r="A10" s="4" t="s">
        <v>666</v>
      </c>
      <c r="B10" s="6">
        <v>185848.59</v>
      </c>
      <c r="D10" s="4" t="s">
        <v>669</v>
      </c>
      <c r="E10" s="4">
        <v>7</v>
      </c>
      <c r="F10" s="6">
        <v>201940.36</v>
      </c>
    </row>
    <row r="11" spans="1:6" x14ac:dyDescent="0.25">
      <c r="A11" s="4" t="s">
        <v>667</v>
      </c>
      <c r="B11" s="6">
        <v>179435.55</v>
      </c>
      <c r="D11" s="4" t="s">
        <v>670</v>
      </c>
      <c r="E11" s="4">
        <v>8</v>
      </c>
      <c r="F11" s="6">
        <v>178257.10999999996</v>
      </c>
    </row>
    <row r="12" spans="1:6" x14ac:dyDescent="0.25">
      <c r="A12" s="4" t="s">
        <v>668</v>
      </c>
      <c r="B12" s="6">
        <v>150470.76999999993</v>
      </c>
      <c r="D12" s="4" t="s">
        <v>671</v>
      </c>
      <c r="E12" s="4">
        <v>9</v>
      </c>
      <c r="F12" s="6">
        <v>236697.85000000003</v>
      </c>
    </row>
    <row r="13" spans="1:6" x14ac:dyDescent="0.25">
      <c r="A13" s="4" t="s">
        <v>669</v>
      </c>
      <c r="B13" s="6">
        <v>201940.36</v>
      </c>
      <c r="D13" s="4" t="s">
        <v>660</v>
      </c>
      <c r="E13" s="4">
        <v>10</v>
      </c>
      <c r="F13" s="6">
        <v>429527.2800000002</v>
      </c>
    </row>
    <row r="14" spans="1:6" x14ac:dyDescent="0.25">
      <c r="A14" s="4" t="s">
        <v>670</v>
      </c>
      <c r="B14" s="6">
        <v>178257.10999999996</v>
      </c>
      <c r="D14" s="4" t="s">
        <v>661</v>
      </c>
      <c r="E14" s="4">
        <v>11</v>
      </c>
      <c r="F14" s="6">
        <v>988025.15000000037</v>
      </c>
    </row>
    <row r="15" spans="1:6" x14ac:dyDescent="0.25">
      <c r="A15" s="4" t="s">
        <v>671</v>
      </c>
      <c r="B15" s="6">
        <v>236697.85000000003</v>
      </c>
      <c r="D15" s="4" t="s">
        <v>662</v>
      </c>
      <c r="E15" s="4">
        <v>12</v>
      </c>
      <c r="F15" s="6">
        <v>180930.5</v>
      </c>
    </row>
    <row r="16" spans="1:6" x14ac:dyDescent="0.25">
      <c r="A16" s="4" t="s">
        <v>652</v>
      </c>
      <c r="B16" s="6">
        <v>3136746.71</v>
      </c>
      <c r="D16" s="4" t="s">
        <v>673</v>
      </c>
      <c r="E16" s="4">
        <v>13</v>
      </c>
      <c r="F16" cm="1">
        <f t="array" ref="F16:F18">FORECAST(E16:E18,F4:F15,E4:E15)</f>
        <v>502951.47212121228</v>
      </c>
    </row>
    <row r="17" spans="4:6" x14ac:dyDescent="0.25">
      <c r="D17" s="4" t="s">
        <v>674</v>
      </c>
      <c r="E17" s="4">
        <v>14</v>
      </c>
      <c r="F17">
        <v>540113.92026806553</v>
      </c>
    </row>
    <row r="18" spans="4:6" x14ac:dyDescent="0.25">
      <c r="D18" s="4" t="s">
        <v>675</v>
      </c>
      <c r="E18" s="4">
        <v>15</v>
      </c>
      <c r="F18">
        <v>577276.36841491866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3022-F62B-4153-A3AE-90214E27064C}">
  <dimension ref="A1:AA114"/>
  <sheetViews>
    <sheetView topLeftCell="H1" zoomScale="115" zoomScaleNormal="115" workbookViewId="0">
      <selection activeCell="J9" sqref="J9"/>
    </sheetView>
  </sheetViews>
  <sheetFormatPr defaultRowHeight="15" x14ac:dyDescent="0.25"/>
  <cols>
    <col min="1" max="1" width="40.140625" bestFit="1" customWidth="1"/>
    <col min="2" max="2" width="16.28515625" bestFit="1" customWidth="1"/>
    <col min="3" max="4" width="10" bestFit="1" customWidth="1"/>
    <col min="5" max="5" width="11" bestFit="1" customWidth="1"/>
    <col min="6" max="6" width="11.28515625" bestFit="1" customWidth="1"/>
    <col min="7" max="8" width="10" bestFit="1" customWidth="1"/>
    <col min="9" max="9" width="40.140625" bestFit="1" customWidth="1"/>
    <col min="10" max="12" width="10" bestFit="1" customWidth="1"/>
    <col min="13" max="13" width="9" bestFit="1" customWidth="1"/>
    <col min="14" max="14" width="12.28515625" bestFit="1" customWidth="1"/>
    <col min="15" max="15" width="12.28515625" customWidth="1"/>
    <col min="16" max="16" width="11.28515625" bestFit="1" customWidth="1"/>
    <col min="19" max="19" width="18.42578125" bestFit="1" customWidth="1"/>
    <col min="20" max="20" width="13.42578125" bestFit="1" customWidth="1"/>
  </cols>
  <sheetData>
    <row r="1" spans="1:24" x14ac:dyDescent="0.25">
      <c r="O1" s="6">
        <f>SUM(O5:O113)^(1/2)</f>
        <v>40044.906916654196</v>
      </c>
      <c r="P1" t="s">
        <v>717</v>
      </c>
    </row>
    <row r="2" spans="1:24" x14ac:dyDescent="0.25">
      <c r="K2" s="11" t="s">
        <v>712</v>
      </c>
      <c r="L2" s="11"/>
      <c r="M2" s="11"/>
      <c r="N2" s="10"/>
      <c r="O2" s="10"/>
      <c r="P2" t="s">
        <v>713</v>
      </c>
    </row>
    <row r="3" spans="1:24" x14ac:dyDescent="0.25">
      <c r="A3" s="3" t="s">
        <v>653</v>
      </c>
      <c r="B3" s="3" t="s">
        <v>655</v>
      </c>
      <c r="J3" s="11" t="s">
        <v>712</v>
      </c>
      <c r="K3" s="11"/>
      <c r="L3" s="11"/>
      <c r="M3" t="s">
        <v>714</v>
      </c>
      <c r="N3" t="s">
        <v>715</v>
      </c>
    </row>
    <row r="4" spans="1:24" x14ac:dyDescent="0.25">
      <c r="A4" s="3" t="s">
        <v>647</v>
      </c>
      <c r="B4" t="s">
        <v>648</v>
      </c>
      <c r="C4" t="s">
        <v>649</v>
      </c>
      <c r="D4" t="s">
        <v>650</v>
      </c>
      <c r="E4" t="s">
        <v>651</v>
      </c>
      <c r="F4" t="s">
        <v>652</v>
      </c>
      <c r="I4" t="s">
        <v>677</v>
      </c>
      <c r="J4" t="s">
        <v>648</v>
      </c>
      <c r="K4" t="s">
        <v>649</v>
      </c>
      <c r="L4" t="s">
        <v>650</v>
      </c>
      <c r="M4" t="s">
        <v>651</v>
      </c>
      <c r="N4" t="s">
        <v>715</v>
      </c>
      <c r="O4" t="s">
        <v>716</v>
      </c>
      <c r="P4" t="s">
        <v>711</v>
      </c>
    </row>
    <row r="5" spans="1:24" x14ac:dyDescent="0.25">
      <c r="A5" s="4" t="s">
        <v>555</v>
      </c>
      <c r="B5">
        <v>5072.71</v>
      </c>
      <c r="C5">
        <v>9974.9</v>
      </c>
      <c r="D5">
        <v>8244.77</v>
      </c>
      <c r="E5">
        <v>17080.669999999998</v>
      </c>
      <c r="F5">
        <v>40373.050000000003</v>
      </c>
      <c r="I5" t="s">
        <v>555</v>
      </c>
      <c r="J5">
        <v>5072.71</v>
      </c>
      <c r="K5">
        <v>9974.9</v>
      </c>
      <c r="L5">
        <v>8244.77</v>
      </c>
      <c r="M5">
        <v>17080.669999999998</v>
      </c>
      <c r="N5" s="6" cm="1">
        <f t="array" ref="N5">$T$21+SUMPRODUCT(J5:L5,TRANSPOSE($T$22:$T$24))</f>
        <v>21158.75618069369</v>
      </c>
      <c r="O5" s="6">
        <f>(N5-M5)^2</f>
        <v>16630786.897164863</v>
      </c>
      <c r="P5" cm="1">
        <f t="array" ref="P5">$T$21+SUMPRODUCT(K5:M5,TRANSPOSE($T$22:$T$24))</f>
        <v>32530.563754194216</v>
      </c>
      <c r="S5" t="s">
        <v>686</v>
      </c>
    </row>
    <row r="6" spans="1:24" ht="15.75" thickBot="1" x14ac:dyDescent="0.3">
      <c r="A6" s="4" t="s">
        <v>506</v>
      </c>
      <c r="B6">
        <v>6225.75</v>
      </c>
      <c r="C6">
        <v>2796</v>
      </c>
      <c r="D6">
        <v>4563.74</v>
      </c>
      <c r="E6">
        <v>10979.009999999998</v>
      </c>
      <c r="F6">
        <v>24564.5</v>
      </c>
      <c r="I6" t="s">
        <v>506</v>
      </c>
      <c r="J6">
        <v>6225.75</v>
      </c>
      <c r="K6">
        <v>2796</v>
      </c>
      <c r="L6">
        <v>4563.74</v>
      </c>
      <c r="M6">
        <v>10979.009999999998</v>
      </c>
      <c r="N6" s="6" cm="1">
        <f t="array" ref="N6">$T$21+SUMPRODUCT(J6:L6,TRANSPOSE($T$22:$T$24))</f>
        <v>15145.569950006422</v>
      </c>
      <c r="O6" s="6">
        <f t="shared" ref="O6:O69" si="0">(N6-M6)^2</f>
        <v>17360221.816997532</v>
      </c>
      <c r="P6" cm="1">
        <f t="array" ref="P6">$T$21+SUMPRODUCT(K6:M6,TRANSPOSE($T$22:$T$24))</f>
        <v>18136.235620463453</v>
      </c>
    </row>
    <row r="7" spans="1:24" x14ac:dyDescent="0.25">
      <c r="A7" s="4" t="s">
        <v>567</v>
      </c>
      <c r="B7">
        <v>3222.73</v>
      </c>
      <c r="C7">
        <v>4774.3500000000004</v>
      </c>
      <c r="D7">
        <v>1720.17</v>
      </c>
      <c r="E7">
        <v>9143.65</v>
      </c>
      <c r="F7">
        <v>18860.900000000001</v>
      </c>
      <c r="I7" t="s">
        <v>567</v>
      </c>
      <c r="J7">
        <v>3222.73</v>
      </c>
      <c r="K7">
        <v>4774.3500000000004</v>
      </c>
      <c r="L7">
        <v>1720.17</v>
      </c>
      <c r="M7">
        <v>9143.65</v>
      </c>
      <c r="N7" s="6" cm="1">
        <f t="array" ref="N7">$T$21+SUMPRODUCT(J7:L7,TRANSPOSE($T$22:$T$24))</f>
        <v>10866.790363961449</v>
      </c>
      <c r="O7" s="6">
        <f t="shared" si="0"/>
        <v>2969212.7139131953</v>
      </c>
      <c r="P7" cm="1">
        <f t="array" ref="P7">$T$21+SUMPRODUCT(K7:M7,TRANSPOSE($T$22:$T$24))</f>
        <v>16954.501981691021</v>
      </c>
      <c r="S7" s="9" t="s">
        <v>687</v>
      </c>
      <c r="T7" s="9"/>
    </row>
    <row r="8" spans="1:24" x14ac:dyDescent="0.25">
      <c r="A8" s="4" t="s">
        <v>592</v>
      </c>
      <c r="B8">
        <v>1846</v>
      </c>
      <c r="C8">
        <v>4912.8500000000004</v>
      </c>
      <c r="D8">
        <v>2367.09</v>
      </c>
      <c r="E8">
        <v>12136.56</v>
      </c>
      <c r="F8">
        <v>21262.5</v>
      </c>
      <c r="I8" t="s">
        <v>592</v>
      </c>
      <c r="J8">
        <v>1846</v>
      </c>
      <c r="K8">
        <v>4912.8500000000004</v>
      </c>
      <c r="L8">
        <v>2367.09</v>
      </c>
      <c r="M8">
        <v>12136.56</v>
      </c>
      <c r="N8" s="6" cm="1">
        <f t="array" ref="N8">$T$21+SUMPRODUCT(J8:L8,TRANSPOSE($T$22:$T$24))</f>
        <v>10117.127584342539</v>
      </c>
      <c r="O8" s="6">
        <f t="shared" si="0"/>
        <v>4078107.2814081255</v>
      </c>
      <c r="P8" cm="1">
        <f t="array" ref="P8">$T$21+SUMPRODUCT(K8:M8,TRANSPOSE($T$22:$T$24))</f>
        <v>19984.300005970141</v>
      </c>
      <c r="S8" t="s">
        <v>688</v>
      </c>
      <c r="T8">
        <v>0.82132467224391692</v>
      </c>
    </row>
    <row r="9" spans="1:24" x14ac:dyDescent="0.25">
      <c r="A9" s="4" t="s">
        <v>508</v>
      </c>
      <c r="B9">
        <v>3004.98</v>
      </c>
      <c r="C9">
        <v>8089.0199999999995</v>
      </c>
      <c r="D9">
        <v>9994.18</v>
      </c>
      <c r="E9">
        <v>18185.75</v>
      </c>
      <c r="F9">
        <v>39273.93</v>
      </c>
      <c r="I9" t="s">
        <v>508</v>
      </c>
      <c r="J9">
        <v>3004.98</v>
      </c>
      <c r="K9">
        <v>8089.0199999999995</v>
      </c>
      <c r="L9">
        <v>9994.18</v>
      </c>
      <c r="M9">
        <v>18185.75</v>
      </c>
      <c r="N9" s="6" cm="1">
        <f t="array" ref="N9">$T$21+SUMPRODUCT(J9:L9,TRANSPOSE($T$22:$T$24))</f>
        <v>19505.912147070016</v>
      </c>
      <c r="O9" s="6">
        <f t="shared" si="0"/>
        <v>1742828.0945565135</v>
      </c>
      <c r="P9" cm="1">
        <f t="array" ref="P9">$T$21+SUMPRODUCT(K9:M9,TRANSPOSE($T$22:$T$24))</f>
        <v>32569.870675158298</v>
      </c>
      <c r="S9" t="s">
        <v>689</v>
      </c>
      <c r="T9">
        <v>0.67457421723657762</v>
      </c>
    </row>
    <row r="10" spans="1:24" x14ac:dyDescent="0.25">
      <c r="A10" s="4" t="s">
        <v>534</v>
      </c>
      <c r="B10">
        <v>3094.6800000000003</v>
      </c>
      <c r="C10">
        <v>5017.1099999999997</v>
      </c>
      <c r="D10">
        <v>3731.88</v>
      </c>
      <c r="E10">
        <v>12856.29</v>
      </c>
      <c r="F10">
        <v>24699.96</v>
      </c>
      <c r="I10" t="s">
        <v>534</v>
      </c>
      <c r="J10">
        <v>3094.6800000000003</v>
      </c>
      <c r="K10">
        <v>5017.1099999999997</v>
      </c>
      <c r="L10">
        <v>3731.88</v>
      </c>
      <c r="M10">
        <v>12856.29</v>
      </c>
      <c r="N10" s="6" cm="1">
        <f t="array" ref="N10">$T$21+SUMPRODUCT(J10:L10,TRANSPOSE($T$22:$T$24))</f>
        <v>12574.051659264889</v>
      </c>
      <c r="O10" s="6">
        <f t="shared" si="0"/>
        <v>79658.480980909022</v>
      </c>
      <c r="P10" cm="1">
        <f t="array" ref="P10">$T$21+SUMPRODUCT(K10:M10,TRANSPOSE($T$22:$T$24))</f>
        <v>21467.09816189748</v>
      </c>
      <c r="S10" t="s">
        <v>690</v>
      </c>
      <c r="T10">
        <v>0.66527633772905137</v>
      </c>
    </row>
    <row r="11" spans="1:24" x14ac:dyDescent="0.25">
      <c r="A11" s="4" t="s">
        <v>482</v>
      </c>
      <c r="B11">
        <v>4401.22</v>
      </c>
      <c r="C11">
        <v>2441.04</v>
      </c>
      <c r="D11">
        <v>2352.5200000000004</v>
      </c>
      <c r="E11">
        <v>8848.7900000000009</v>
      </c>
      <c r="F11">
        <v>18043.57</v>
      </c>
      <c r="I11" t="s">
        <v>482</v>
      </c>
      <c r="J11">
        <v>4401.22</v>
      </c>
      <c r="K11">
        <v>2441.04</v>
      </c>
      <c r="L11">
        <v>2352.5200000000004</v>
      </c>
      <c r="M11">
        <v>8848.7900000000009</v>
      </c>
      <c r="N11" s="6" cm="1">
        <f t="array" ref="N11">$T$21+SUMPRODUCT(J11:L11,TRANSPOSE($T$22:$T$24))</f>
        <v>11257.910430225598</v>
      </c>
      <c r="O11" s="6">
        <f t="shared" si="0"/>
        <v>5803861.2473303676</v>
      </c>
      <c r="P11" cm="1">
        <f t="array" ref="P11">$T$21+SUMPRODUCT(K11:M11,TRANSPOSE($T$22:$T$24))</f>
        <v>14734.455683169537</v>
      </c>
      <c r="S11" t="s">
        <v>691</v>
      </c>
      <c r="T11">
        <v>3907.9827581180043</v>
      </c>
    </row>
    <row r="12" spans="1:24" ht="15.75" thickBot="1" x14ac:dyDescent="0.3">
      <c r="A12" s="4" t="s">
        <v>572</v>
      </c>
      <c r="B12">
        <v>3232.24</v>
      </c>
      <c r="C12">
        <v>5878.93</v>
      </c>
      <c r="D12">
        <v>3643.1499999999996</v>
      </c>
      <c r="E12">
        <v>14112.83</v>
      </c>
      <c r="F12">
        <v>26867.15</v>
      </c>
      <c r="I12" t="s">
        <v>572</v>
      </c>
      <c r="J12">
        <v>3232.24</v>
      </c>
      <c r="K12">
        <v>5878.93</v>
      </c>
      <c r="L12">
        <v>3643.1499999999996</v>
      </c>
      <c r="M12">
        <v>14112.83</v>
      </c>
      <c r="N12" s="6" cm="1">
        <f t="array" ref="N12">$T$21+SUMPRODUCT(J12:L12,TRANSPOSE($T$22:$T$24))</f>
        <v>13123.500544455961</v>
      </c>
      <c r="O12" s="6">
        <f t="shared" si="0"/>
        <v>978772.77160706441</v>
      </c>
      <c r="P12" cm="1">
        <f t="array" ref="P12">$T$21+SUMPRODUCT(K12:M12,TRANSPOSE($T$22:$T$24))</f>
        <v>23337.520401772748</v>
      </c>
      <c r="S12" s="7" t="s">
        <v>692</v>
      </c>
      <c r="T12" s="7">
        <v>109</v>
      </c>
    </row>
    <row r="13" spans="1:24" x14ac:dyDescent="0.25">
      <c r="A13" s="4" t="s">
        <v>499</v>
      </c>
      <c r="B13">
        <v>4446.43</v>
      </c>
      <c r="C13">
        <v>2889.5099999999998</v>
      </c>
      <c r="D13">
        <v>8575.1500000000015</v>
      </c>
      <c r="E13">
        <v>13567.71</v>
      </c>
      <c r="F13">
        <v>29478.800000000003</v>
      </c>
      <c r="I13" t="s">
        <v>499</v>
      </c>
      <c r="J13">
        <v>4446.43</v>
      </c>
      <c r="K13">
        <v>2889.5099999999998</v>
      </c>
      <c r="L13">
        <v>8575.1500000000015</v>
      </c>
      <c r="M13">
        <v>13567.71</v>
      </c>
      <c r="N13" s="6" cm="1">
        <f t="array" ref="N13">$T$21+SUMPRODUCT(J13:L13,TRANSPOSE($T$22:$T$24))</f>
        <v>16808.293573020565</v>
      </c>
      <c r="O13" s="6">
        <f t="shared" si="0"/>
        <v>10501381.893730734</v>
      </c>
      <c r="P13" cm="1">
        <f t="array" ref="P13">$T$21+SUMPRODUCT(K13:M13,TRANSPOSE($T$22:$T$24))</f>
        <v>22681.422274525841</v>
      </c>
    </row>
    <row r="14" spans="1:24" ht="15.75" thickBot="1" x14ac:dyDescent="0.3">
      <c r="A14" s="4" t="s">
        <v>474</v>
      </c>
      <c r="B14">
        <v>10506</v>
      </c>
      <c r="C14">
        <v>3213</v>
      </c>
      <c r="D14">
        <v>10254.400000000001</v>
      </c>
      <c r="E14">
        <v>23424.300000000003</v>
      </c>
      <c r="F14">
        <v>47397.700000000004</v>
      </c>
      <c r="I14" t="s">
        <v>474</v>
      </c>
      <c r="J14">
        <v>10506</v>
      </c>
      <c r="K14">
        <v>3213</v>
      </c>
      <c r="L14">
        <v>10254.400000000001</v>
      </c>
      <c r="M14">
        <v>23424.300000000003</v>
      </c>
      <c r="N14" s="6" cm="1">
        <f t="array" ref="N14">$T$21+SUMPRODUCT(J14:L14,TRANSPOSE($T$22:$T$24))</f>
        <v>24455.610939494669</v>
      </c>
      <c r="O14" s="6">
        <f t="shared" si="0"/>
        <v>1063602.2539213705</v>
      </c>
      <c r="P14" cm="1">
        <f t="array" ref="P14">$T$21+SUMPRODUCT(K14:M14,TRANSPOSE($T$22:$T$24))</f>
        <v>32272.103461856928</v>
      </c>
      <c r="S14" t="s">
        <v>693</v>
      </c>
    </row>
    <row r="15" spans="1:24" x14ac:dyDescent="0.25">
      <c r="A15" s="4" t="s">
        <v>520</v>
      </c>
      <c r="B15">
        <v>7529.79</v>
      </c>
      <c r="C15">
        <v>3581.5</v>
      </c>
      <c r="D15">
        <v>6190.68</v>
      </c>
      <c r="E15">
        <v>11461.67</v>
      </c>
      <c r="F15">
        <v>28763.64</v>
      </c>
      <c r="I15" t="s">
        <v>520</v>
      </c>
      <c r="J15">
        <v>7529.79</v>
      </c>
      <c r="K15">
        <v>3581.5</v>
      </c>
      <c r="L15">
        <v>6190.68</v>
      </c>
      <c r="M15">
        <v>11461.67</v>
      </c>
      <c r="N15" s="6" cm="1">
        <f t="array" ref="N15">$T$21+SUMPRODUCT(J15:L15,TRANSPOSE($T$22:$T$24))</f>
        <v>18263.993678856266</v>
      </c>
      <c r="O15" s="6">
        <f t="shared" si="0"/>
        <v>46271607.43192865</v>
      </c>
      <c r="P15" cm="1">
        <f t="array" ref="P15">$T$21+SUMPRODUCT(K15:M15,TRANSPOSE($T$22:$T$24))</f>
        <v>20246.956665441172</v>
      </c>
      <c r="S15" s="8"/>
      <c r="T15" s="8" t="s">
        <v>698</v>
      </c>
      <c r="U15" s="8" t="s">
        <v>699</v>
      </c>
      <c r="V15" s="8" t="s">
        <v>700</v>
      </c>
      <c r="W15" s="8" t="s">
        <v>701</v>
      </c>
      <c r="X15" s="8" t="s">
        <v>702</v>
      </c>
    </row>
    <row r="16" spans="1:24" x14ac:dyDescent="0.25">
      <c r="A16" s="4" t="s">
        <v>488</v>
      </c>
      <c r="B16">
        <v>1283.48</v>
      </c>
      <c r="C16">
        <v>4601.75</v>
      </c>
      <c r="D16">
        <v>4623.5599999999995</v>
      </c>
      <c r="E16">
        <v>9296.5499999999993</v>
      </c>
      <c r="F16">
        <v>19805.339999999997</v>
      </c>
      <c r="I16" t="s">
        <v>488</v>
      </c>
      <c r="J16">
        <v>1283.48</v>
      </c>
      <c r="K16">
        <v>4601.75</v>
      </c>
      <c r="L16">
        <v>4623.5599999999995</v>
      </c>
      <c r="M16">
        <v>9296.5499999999993</v>
      </c>
      <c r="N16" s="6" cm="1">
        <f t="array" ref="N16">$T$21+SUMPRODUCT(J16:L16,TRANSPOSE($T$22:$T$24))</f>
        <v>11284.364559790101</v>
      </c>
      <c r="O16" s="6">
        <f t="shared" si="0"/>
        <v>3951406.7241135174</v>
      </c>
      <c r="P16" cm="1">
        <f t="array" ref="P16">$T$21+SUMPRODUCT(K16:M16,TRANSPOSE($T$22:$T$24))</f>
        <v>18552.143774429049</v>
      </c>
      <c r="S16" t="s">
        <v>694</v>
      </c>
      <c r="T16">
        <v>3</v>
      </c>
      <c r="U16">
        <v>3324086809.0170889</v>
      </c>
      <c r="V16">
        <v>1108028936.3390296</v>
      </c>
      <c r="W16">
        <v>72.551404510085334</v>
      </c>
      <c r="X16">
        <v>1.7210958524599834E-25</v>
      </c>
    </row>
    <row r="17" spans="1:27" x14ac:dyDescent="0.25">
      <c r="A17" s="4" t="s">
        <v>550</v>
      </c>
      <c r="B17">
        <v>3002.44</v>
      </c>
      <c r="C17">
        <v>8113.6100000000006</v>
      </c>
      <c r="D17">
        <v>3501.6000000000004</v>
      </c>
      <c r="E17">
        <v>20798.320000000003</v>
      </c>
      <c r="F17">
        <v>35415.97</v>
      </c>
      <c r="I17" t="s">
        <v>550</v>
      </c>
      <c r="J17">
        <v>3002.44</v>
      </c>
      <c r="K17">
        <v>8113.6100000000006</v>
      </c>
      <c r="L17">
        <v>3501.6000000000004</v>
      </c>
      <c r="M17">
        <v>20798.320000000003</v>
      </c>
      <c r="N17" s="6" cm="1">
        <f t="array" ref="N17">$T$21+SUMPRODUCT(J17:L17,TRANSPOSE($T$22:$T$24))</f>
        <v>14037.626981791233</v>
      </c>
      <c r="O17" s="6">
        <f t="shared" si="0"/>
        <v>45706970.08645682</v>
      </c>
      <c r="P17" cm="1">
        <f t="array" ref="P17">$T$21+SUMPRODUCT(K17:M17,TRANSPOSE($T$22:$T$24))</f>
        <v>31130.115050625573</v>
      </c>
      <c r="S17" t="s">
        <v>695</v>
      </c>
      <c r="T17">
        <v>105</v>
      </c>
      <c r="U17">
        <v>1603594569.9634984</v>
      </c>
      <c r="V17">
        <v>15272329.237747604</v>
      </c>
    </row>
    <row r="18" spans="1:27" ht="15.75" thickBot="1" x14ac:dyDescent="0.3">
      <c r="A18" s="4" t="s">
        <v>607</v>
      </c>
      <c r="B18">
        <v>2156.5499999999997</v>
      </c>
      <c r="C18">
        <v>5298</v>
      </c>
      <c r="D18">
        <v>1128.1999999999998</v>
      </c>
      <c r="E18">
        <v>8568.2099999999991</v>
      </c>
      <c r="F18">
        <v>17150.96</v>
      </c>
      <c r="I18" t="s">
        <v>607</v>
      </c>
      <c r="J18">
        <v>2156.5499999999997</v>
      </c>
      <c r="K18">
        <v>5298</v>
      </c>
      <c r="L18">
        <v>1128.1999999999998</v>
      </c>
      <c r="M18">
        <v>8568.2099999999991</v>
      </c>
      <c r="N18" s="6" cm="1">
        <f t="array" ref="N18">$T$21+SUMPRODUCT(J18:L18,TRANSPOSE($T$22:$T$24))</f>
        <v>9599.1061574308951</v>
      </c>
      <c r="O18" s="6">
        <f t="shared" si="0"/>
        <v>1062746.8874057867</v>
      </c>
      <c r="P18" cm="1">
        <f t="array" ref="P18">$T$21+SUMPRODUCT(K18:M18,TRANSPOSE($T$22:$T$24))</f>
        <v>16656.871935057294</v>
      </c>
      <c r="S18" s="7" t="s">
        <v>696</v>
      </c>
      <c r="T18" s="7">
        <v>108</v>
      </c>
      <c r="U18" s="7">
        <v>4927681378.980587</v>
      </c>
      <c r="V18" s="7"/>
      <c r="W18" s="7"/>
      <c r="X18" s="7"/>
    </row>
    <row r="19" spans="1:27" ht="15.75" thickBot="1" x14ac:dyDescent="0.3">
      <c r="A19" s="4" t="s">
        <v>495</v>
      </c>
      <c r="B19">
        <v>9417.9500000000007</v>
      </c>
      <c r="C19">
        <v>4704.92</v>
      </c>
      <c r="D19">
        <v>10069.459999999999</v>
      </c>
      <c r="E19">
        <v>22140.32</v>
      </c>
      <c r="F19">
        <v>46332.65</v>
      </c>
      <c r="I19" t="s">
        <v>495</v>
      </c>
      <c r="J19">
        <v>9417.9500000000007</v>
      </c>
      <c r="K19">
        <v>4704.92</v>
      </c>
      <c r="L19">
        <v>10069.459999999999</v>
      </c>
      <c r="M19">
        <v>22140.32</v>
      </c>
      <c r="N19" s="6" cm="1">
        <f t="array" ref="N19">$T$21+SUMPRODUCT(J19:L19,TRANSPOSE($T$22:$T$24))</f>
        <v>24056.844737684714</v>
      </c>
      <c r="O19" s="6">
        <f t="shared" si="0"/>
        <v>3673067.0701574641</v>
      </c>
      <c r="P19" cm="1">
        <f t="array" ref="P19">$T$21+SUMPRODUCT(K19:M19,TRANSPOSE($T$22:$T$24))</f>
        <v>32572.806477455593</v>
      </c>
    </row>
    <row r="20" spans="1:27" x14ac:dyDescent="0.25">
      <c r="A20" s="4" t="s">
        <v>611</v>
      </c>
      <c r="B20">
        <v>1395.42</v>
      </c>
      <c r="C20">
        <v>3032.9700000000003</v>
      </c>
      <c r="D20">
        <v>1186.9399999999998</v>
      </c>
      <c r="E20">
        <v>6976.920000000001</v>
      </c>
      <c r="F20">
        <v>12592.25</v>
      </c>
      <c r="I20" t="s">
        <v>611</v>
      </c>
      <c r="J20">
        <v>1395.42</v>
      </c>
      <c r="K20">
        <v>3032.9700000000003</v>
      </c>
      <c r="L20">
        <v>1186.9399999999998</v>
      </c>
      <c r="M20">
        <v>6976.920000000001</v>
      </c>
      <c r="N20" s="6" cm="1">
        <f t="array" ref="N20">$T$21+SUMPRODUCT(J20:L20,TRANSPOSE($T$22:$T$24))</f>
        <v>7609.0243164414505</v>
      </c>
      <c r="O20" s="6">
        <f t="shared" si="0"/>
        <v>399555.8668639122</v>
      </c>
      <c r="P20" cm="1">
        <f t="array" ref="P20">$T$21+SUMPRODUCT(K20:M20,TRANSPOSE($T$22:$T$24))</f>
        <v>13086.623200757869</v>
      </c>
      <c r="S20" s="8"/>
      <c r="T20" s="8" t="s">
        <v>703</v>
      </c>
      <c r="U20" s="8" t="s">
        <v>691</v>
      </c>
      <c r="V20" s="8" t="s">
        <v>704</v>
      </c>
      <c r="W20" s="8" t="s">
        <v>705</v>
      </c>
      <c r="X20" s="8" t="s">
        <v>706</v>
      </c>
      <c r="Y20" s="8" t="s">
        <v>707</v>
      </c>
      <c r="Z20" s="8" t="s">
        <v>708</v>
      </c>
      <c r="AA20" s="8" t="s">
        <v>709</v>
      </c>
    </row>
    <row r="21" spans="1:27" x14ac:dyDescent="0.25">
      <c r="A21" s="4" t="s">
        <v>532</v>
      </c>
      <c r="B21">
        <v>3953.6</v>
      </c>
      <c r="C21">
        <v>2716.56</v>
      </c>
      <c r="D21">
        <v>6567.55</v>
      </c>
      <c r="E21">
        <v>12815.470000000001</v>
      </c>
      <c r="F21">
        <v>26053.18</v>
      </c>
      <c r="I21" t="s">
        <v>532</v>
      </c>
      <c r="J21">
        <v>3953.6</v>
      </c>
      <c r="K21">
        <v>2716.56</v>
      </c>
      <c r="L21">
        <v>6567.55</v>
      </c>
      <c r="M21">
        <v>12815.470000000001</v>
      </c>
      <c r="N21" s="6" cm="1">
        <f t="array" ref="N21">$T$21+SUMPRODUCT(J21:L21,TRANSPOSE($T$22:$T$24))</f>
        <v>14524.338021833199</v>
      </c>
      <c r="O21" s="6">
        <f t="shared" si="0"/>
        <v>2920229.9160441053</v>
      </c>
      <c r="P21" cm="1">
        <f t="array" ref="P21">$T$21+SUMPRODUCT(K21:M21,TRANSPOSE($T$22:$T$24))</f>
        <v>20739.353207741933</v>
      </c>
      <c r="S21" t="s">
        <v>697</v>
      </c>
      <c r="T21">
        <v>3500.6074171557366</v>
      </c>
      <c r="U21">
        <v>872.09255829667279</v>
      </c>
      <c r="V21">
        <v>4.0140319784323655</v>
      </c>
      <c r="W21">
        <v>1.1220627288750283E-4</v>
      </c>
      <c r="X21">
        <v>1771.4089724020969</v>
      </c>
      <c r="Y21">
        <v>5229.8058619093763</v>
      </c>
      <c r="Z21">
        <v>1771.4089724020969</v>
      </c>
      <c r="AA21">
        <v>5229.8058619093763</v>
      </c>
    </row>
    <row r="22" spans="1:27" x14ac:dyDescent="0.25">
      <c r="A22" s="4" t="s">
        <v>486</v>
      </c>
      <c r="B22">
        <v>6519.27</v>
      </c>
      <c r="C22">
        <v>4698.54</v>
      </c>
      <c r="D22">
        <v>8501.34</v>
      </c>
      <c r="E22">
        <v>18548.489999999998</v>
      </c>
      <c r="F22">
        <v>38267.64</v>
      </c>
      <c r="I22" t="s">
        <v>486</v>
      </c>
      <c r="J22">
        <v>6519.27</v>
      </c>
      <c r="K22">
        <v>4698.54</v>
      </c>
      <c r="L22">
        <v>8501.34</v>
      </c>
      <c r="M22">
        <v>18548.489999999998</v>
      </c>
      <c r="N22" s="6" cm="1">
        <f t="array" ref="N22">$T$21+SUMPRODUCT(J22:L22,TRANSPOSE($T$22:$T$24))</f>
        <v>19836.988705357435</v>
      </c>
      <c r="O22" s="6">
        <f t="shared" si="0"/>
        <v>1660228.9137077909</v>
      </c>
      <c r="P22" cm="1">
        <f t="array" ref="P22">$T$21+SUMPRODUCT(K22:M22,TRANSPOSE($T$22:$T$24))</f>
        <v>28648.765022765194</v>
      </c>
      <c r="S22" t="s">
        <v>648</v>
      </c>
      <c r="T22">
        <v>0.99796420880663417</v>
      </c>
      <c r="U22">
        <v>0.23884115037512912</v>
      </c>
      <c r="V22">
        <v>4.1783595801611648</v>
      </c>
      <c r="W22">
        <v>6.0893153319829341E-5</v>
      </c>
      <c r="X22">
        <v>0.52438632783204864</v>
      </c>
      <c r="Y22">
        <v>1.4715420897812197</v>
      </c>
      <c r="Z22">
        <v>0.52438632783204864</v>
      </c>
      <c r="AA22">
        <v>1.4715420897812197</v>
      </c>
    </row>
    <row r="23" spans="1:27" x14ac:dyDescent="0.25">
      <c r="A23" s="4" t="s">
        <v>501</v>
      </c>
      <c r="B23">
        <v>3650.92</v>
      </c>
      <c r="C23">
        <v>2844.6400000000003</v>
      </c>
      <c r="D23">
        <v>2735.7</v>
      </c>
      <c r="E23">
        <v>7741.34</v>
      </c>
      <c r="F23">
        <v>16972.599999999999</v>
      </c>
      <c r="I23" t="s">
        <v>501</v>
      </c>
      <c r="J23">
        <v>3650.92</v>
      </c>
      <c r="K23">
        <v>2844.6400000000003</v>
      </c>
      <c r="L23">
        <v>2735.7</v>
      </c>
      <c r="M23">
        <v>7741.34</v>
      </c>
      <c r="N23" s="6" cm="1">
        <f t="array" ref="N23">$T$21+SUMPRODUCT(J23:L23,TRANSPOSE($T$22:$T$24))</f>
        <v>11060.630198359911</v>
      </c>
      <c r="O23" s="6">
        <f t="shared" si="0"/>
        <v>11017687.42092818</v>
      </c>
      <c r="P23" cm="1">
        <f t="array" ref="P23">$T$21+SUMPRODUCT(K23:M23,TRANSPOSE($T$22:$T$24))</f>
        <v>14419.115018428583</v>
      </c>
      <c r="S23" t="s">
        <v>649</v>
      </c>
      <c r="T23">
        <v>0.56514796127187861</v>
      </c>
      <c r="U23">
        <v>0.15318097367638536</v>
      </c>
      <c r="V23">
        <v>3.6894135590613679</v>
      </c>
      <c r="W23">
        <v>3.581410285931795E-4</v>
      </c>
      <c r="X23">
        <v>0.26141838701154479</v>
      </c>
      <c r="Y23">
        <v>0.86887753553221247</v>
      </c>
      <c r="Z23">
        <v>0.26141838701154479</v>
      </c>
      <c r="AA23">
        <v>0.86887753553221247</v>
      </c>
    </row>
    <row r="24" spans="1:27" ht="15.75" thickBot="1" x14ac:dyDescent="0.3">
      <c r="A24" s="4" t="s">
        <v>590</v>
      </c>
      <c r="B24">
        <v>4443.7000000000007</v>
      </c>
      <c r="C24">
        <v>2847.84</v>
      </c>
      <c r="D24">
        <v>4522.6099999999997</v>
      </c>
      <c r="E24">
        <v>11801.89</v>
      </c>
      <c r="F24">
        <v>23616.04</v>
      </c>
      <c r="I24" t="s">
        <v>590</v>
      </c>
      <c r="J24">
        <v>4443.7000000000007</v>
      </c>
      <c r="K24">
        <v>2847.84</v>
      </c>
      <c r="L24">
        <v>4522.6099999999997</v>
      </c>
      <c r="M24">
        <v>11801.89</v>
      </c>
      <c r="N24" s="6" cm="1">
        <f t="array" ref="N24">$T$21+SUMPRODUCT(J24:L24,TRANSPOSE($T$22:$T$24))</f>
        <v>13361.731953396167</v>
      </c>
      <c r="O24" s="6">
        <f t="shared" si="0"/>
        <v>2433106.9195747725</v>
      </c>
      <c r="P24" cm="1">
        <f t="array" ref="P24">$T$21+SUMPRODUCT(K24:M24,TRANSPOSE($T$22:$T$24))</f>
        <v>18859.224837885689</v>
      </c>
      <c r="S24" s="7" t="s">
        <v>650</v>
      </c>
      <c r="T24" s="7">
        <v>0.843986107919516</v>
      </c>
      <c r="U24" s="7">
        <v>0.15583542668673694</v>
      </c>
      <c r="V24" s="7">
        <v>5.4158808806428294</v>
      </c>
      <c r="W24" s="7">
        <v>3.8930577100036988E-7</v>
      </c>
      <c r="X24" s="7">
        <v>0.53499324368668577</v>
      </c>
      <c r="Y24" s="7">
        <v>1.1529789721523462</v>
      </c>
      <c r="Z24" s="7">
        <v>0.53499324368668577</v>
      </c>
      <c r="AA24" s="7">
        <v>1.1529789721523462</v>
      </c>
    </row>
    <row r="25" spans="1:27" x14ac:dyDescent="0.25">
      <c r="A25" s="4" t="s">
        <v>493</v>
      </c>
      <c r="B25">
        <v>1528.3000000000002</v>
      </c>
      <c r="C25">
        <v>2646.84</v>
      </c>
      <c r="D25">
        <v>3125.3999999999996</v>
      </c>
      <c r="E25">
        <v>8751.1</v>
      </c>
      <c r="F25">
        <v>16051.64</v>
      </c>
      <c r="I25" t="s">
        <v>493</v>
      </c>
      <c r="J25">
        <v>1528.3000000000002</v>
      </c>
      <c r="K25">
        <v>2646.84</v>
      </c>
      <c r="L25">
        <v>3125.3999999999996</v>
      </c>
      <c r="M25">
        <v>8751.1</v>
      </c>
      <c r="N25" s="6" cm="1">
        <f t="array" ref="N25">$T$21+SUMPRODUCT(J25:L25,TRANSPOSE($T$22:$T$24))</f>
        <v>9159.4465289794316</v>
      </c>
      <c r="O25" s="6">
        <f t="shared" si="0"/>
        <v>166746.88772954949</v>
      </c>
      <c r="P25" cm="1">
        <f t="array" ref="P25">$T$21+SUMPRODUCT(K25:M25,TRANSPOSE($T$22:$T$24))</f>
        <v>15294.179270767094</v>
      </c>
    </row>
    <row r="26" spans="1:27" x14ac:dyDescent="0.25">
      <c r="A26" s="4" t="s">
        <v>587</v>
      </c>
      <c r="B26">
        <v>3423.13</v>
      </c>
      <c r="C26">
        <v>1661.06</v>
      </c>
      <c r="D26">
        <v>1954.6</v>
      </c>
      <c r="E26">
        <v>5465.92</v>
      </c>
      <c r="F26">
        <v>12504.710000000001</v>
      </c>
      <c r="I26" t="s">
        <v>587</v>
      </c>
      <c r="J26">
        <v>3423.13</v>
      </c>
      <c r="K26">
        <v>1661.06</v>
      </c>
      <c r="L26">
        <v>1954.6</v>
      </c>
      <c r="M26">
        <v>5465.92</v>
      </c>
      <c r="N26" s="6" cm="1">
        <f t="array" ref="N26">$T$21+SUMPRODUCT(J26:L26,TRANSPOSE($T$22:$T$24))</f>
        <v>9505.1685583377439</v>
      </c>
      <c r="O26" s="6">
        <f t="shared" si="0"/>
        <v>16315528.916033542</v>
      </c>
      <c r="P26" cm="1">
        <f t="array" ref="P26">$T$21+SUMPRODUCT(K26:M26,TRANSPOSE($T$22:$T$24))</f>
        <v>10876.084597937539</v>
      </c>
    </row>
    <row r="27" spans="1:27" x14ac:dyDescent="0.25">
      <c r="A27" s="4" t="s">
        <v>467</v>
      </c>
      <c r="B27">
        <v>4097.29</v>
      </c>
      <c r="C27">
        <v>2150.8200000000002</v>
      </c>
      <c r="D27">
        <v>4044.2700000000004</v>
      </c>
      <c r="E27">
        <v>10268.240000000002</v>
      </c>
      <c r="F27">
        <v>20560.620000000003</v>
      </c>
      <c r="I27" t="s">
        <v>467</v>
      </c>
      <c r="J27">
        <v>4097.29</v>
      </c>
      <c r="K27">
        <v>2150.8200000000002</v>
      </c>
      <c r="L27">
        <v>4044.2700000000004</v>
      </c>
      <c r="M27">
        <v>10268.240000000002</v>
      </c>
      <c r="N27" s="6" cm="1">
        <f t="array" ref="N27">$T$21+SUMPRODUCT(J27:L27,TRANSPOSE($T$22:$T$24))</f>
        <v>12218.395424995513</v>
      </c>
      <c r="O27" s="6">
        <f t="shared" si="0"/>
        <v>3803106.1816394245</v>
      </c>
      <c r="P27" cm="1">
        <f t="array" ref="P27">$T$21+SUMPRODUCT(K27:M27,TRANSPOSE($T$22:$T$24))</f>
        <v>16598.911654857737</v>
      </c>
    </row>
    <row r="28" spans="1:27" x14ac:dyDescent="0.25">
      <c r="A28" s="4" t="s">
        <v>578</v>
      </c>
      <c r="B28">
        <v>1732.59</v>
      </c>
      <c r="C28">
        <v>2787.8</v>
      </c>
      <c r="D28">
        <v>1974.3899999999999</v>
      </c>
      <c r="E28">
        <v>8685.33</v>
      </c>
      <c r="F28">
        <v>15180.11</v>
      </c>
      <c r="I28" t="s">
        <v>578</v>
      </c>
      <c r="J28">
        <v>1732.59</v>
      </c>
      <c r="K28">
        <v>2787.8</v>
      </c>
      <c r="L28">
        <v>1974.3899999999999</v>
      </c>
      <c r="M28">
        <v>8685.33</v>
      </c>
      <c r="N28" s="6" cm="1">
        <f t="array" ref="N28">$T$21+SUMPRODUCT(J28:L28,TRANSPOSE($T$22:$T$24))</f>
        <v>8471.5474437409794</v>
      </c>
      <c r="O28" s="6">
        <f t="shared" si="0"/>
        <v>45702.981360641294</v>
      </c>
      <c r="P28" cm="1">
        <f t="array" ref="P28">$T$21+SUMPRODUCT(K28:M28,TRANSPOSE($T$22:$T$24))</f>
        <v>14728.852384419064</v>
      </c>
    </row>
    <row r="29" spans="1:27" x14ac:dyDescent="0.25">
      <c r="A29" s="4" t="s">
        <v>464</v>
      </c>
      <c r="B29">
        <v>6608.34</v>
      </c>
      <c r="C29">
        <v>2860.16</v>
      </c>
      <c r="D29">
        <v>7137.28</v>
      </c>
      <c r="E29">
        <v>16785.71</v>
      </c>
      <c r="F29">
        <v>33391.49</v>
      </c>
      <c r="I29" t="s">
        <v>464</v>
      </c>
      <c r="J29">
        <v>6608.34</v>
      </c>
      <c r="K29">
        <v>2860.16</v>
      </c>
      <c r="L29">
        <v>7137.28</v>
      </c>
      <c r="M29">
        <v>16785.71</v>
      </c>
      <c r="N29" s="6" cm="1">
        <f t="array" ref="N29">$T$21+SUMPRODUCT(J29:L29,TRANSPOSE($T$22:$T$24))</f>
        <v>17735.672978024151</v>
      </c>
      <c r="O29" s="6">
        <f t="shared" si="0"/>
        <v>902429.65961651574</v>
      </c>
      <c r="P29" cm="1">
        <f t="array" ref="P29">$T$21+SUMPRODUCT(K29:M29,TRANSPOSE($T$22:$T$24))</f>
        <v>24555.470021208374</v>
      </c>
    </row>
    <row r="30" spans="1:27" x14ac:dyDescent="0.25">
      <c r="A30" s="4" t="s">
        <v>557</v>
      </c>
      <c r="B30">
        <v>3630.13</v>
      </c>
      <c r="C30">
        <v>798.38</v>
      </c>
      <c r="D30">
        <v>3225.12</v>
      </c>
      <c r="E30">
        <v>5754.21</v>
      </c>
      <c r="F30">
        <v>13407.84</v>
      </c>
      <c r="I30" t="s">
        <v>557</v>
      </c>
      <c r="J30">
        <v>3630.13</v>
      </c>
      <c r="K30">
        <v>798.38</v>
      </c>
      <c r="L30">
        <v>3225.12</v>
      </c>
      <c r="M30">
        <v>5754.21</v>
      </c>
      <c r="N30" s="6" cm="1">
        <f t="array" ref="N30">$T$21+SUMPRODUCT(J30:L30,TRANSPOSE($T$22:$T$24))</f>
        <v>10296.506536164594</v>
      </c>
      <c r="O30" s="6">
        <f t="shared" si="0"/>
        <v>20632457.822452866</v>
      </c>
      <c r="P30" cm="1">
        <f t="array" ref="P30">$T$21+SUMPRODUCT(K30:M30,TRANSPOSE($T$22:$T$24))</f>
        <v>10976.505377091496</v>
      </c>
    </row>
    <row r="31" spans="1:27" x14ac:dyDescent="0.25">
      <c r="A31" s="4" t="s">
        <v>537</v>
      </c>
      <c r="B31">
        <v>3834.25</v>
      </c>
      <c r="C31">
        <v>2033.47</v>
      </c>
      <c r="D31">
        <v>2585.9499999999998</v>
      </c>
      <c r="E31">
        <v>6976.27</v>
      </c>
      <c r="F31">
        <v>15429.94</v>
      </c>
      <c r="I31" t="s">
        <v>537</v>
      </c>
      <c r="J31">
        <v>3834.25</v>
      </c>
      <c r="K31">
        <v>2033.47</v>
      </c>
      <c r="L31">
        <v>2585.9499999999998</v>
      </c>
      <c r="M31">
        <v>6976.27</v>
      </c>
      <c r="N31" s="6" cm="1">
        <f t="array" ref="N31">$T$21+SUMPRODUCT(J31:L31,TRANSPOSE($T$22:$T$24))</f>
        <v>10658.768985354574</v>
      </c>
      <c r="O31" s="6">
        <f t="shared" si="0"/>
        <v>13560798.777137468</v>
      </c>
      <c r="P31" cm="1">
        <f t="array" ref="P31">$T$21+SUMPRODUCT(K31:M31,TRANSPOSE($T$22:$T$24))</f>
        <v>12879.257032384459</v>
      </c>
    </row>
    <row r="32" spans="1:27" x14ac:dyDescent="0.25">
      <c r="A32" s="4" t="s">
        <v>552</v>
      </c>
      <c r="B32">
        <v>2041.4500000000003</v>
      </c>
      <c r="C32">
        <v>1373.8500000000001</v>
      </c>
      <c r="D32">
        <v>1853.38</v>
      </c>
      <c r="E32">
        <v>4916.96</v>
      </c>
      <c r="F32">
        <v>10185.64</v>
      </c>
      <c r="I32" t="s">
        <v>552</v>
      </c>
      <c r="J32">
        <v>2041.4500000000003</v>
      </c>
      <c r="K32">
        <v>1373.8500000000001</v>
      </c>
      <c r="L32">
        <v>1853.38</v>
      </c>
      <c r="M32">
        <v>4916.96</v>
      </c>
      <c r="N32" s="6" cm="1">
        <f t="array" ref="N32">$T$21+SUMPRODUCT(J32:L32,TRANSPOSE($T$22:$T$24))</f>
        <v>7878.5569505132835</v>
      </c>
      <c r="O32" s="6">
        <f t="shared" si="0"/>
        <v>8771056.4972895794</v>
      </c>
      <c r="P32" cm="1">
        <f t="array" ref="P32">$T$21+SUMPRODUCT(K32:M32,TRANSPOSE($T$22:$T$24))</f>
        <v>10068.94040708275</v>
      </c>
    </row>
    <row r="33" spans="1:16" x14ac:dyDescent="0.25">
      <c r="A33" s="4" t="s">
        <v>582</v>
      </c>
      <c r="B33">
        <v>3773.5</v>
      </c>
      <c r="C33">
        <v>6691.8</v>
      </c>
      <c r="D33">
        <v>1716.72</v>
      </c>
      <c r="E33">
        <v>10378.02</v>
      </c>
      <c r="F33">
        <v>22560.04</v>
      </c>
      <c r="I33" t="s">
        <v>582</v>
      </c>
      <c r="J33">
        <v>3773.5</v>
      </c>
      <c r="K33">
        <v>6691.8</v>
      </c>
      <c r="L33">
        <v>1716.72</v>
      </c>
      <c r="M33">
        <v>10378.02</v>
      </c>
      <c r="N33" s="6" cm="1">
        <f t="array" ref="N33">$T$21+SUMPRODUCT(J33:L33,TRANSPOSE($T$22:$T$24))</f>
        <v>12497.170317514319</v>
      </c>
      <c r="O33" s="6">
        <f t="shared" si="0"/>
        <v>4490798.0682210382</v>
      </c>
      <c r="P33" cm="1">
        <f t="array" ref="P33">$T$21+SUMPRODUCT(K33:M33,TRANSPOSE($T$22:$T$24))</f>
        <v>19907.889825433525</v>
      </c>
    </row>
    <row r="34" spans="1:16" x14ac:dyDescent="0.25">
      <c r="A34" s="4" t="s">
        <v>460</v>
      </c>
      <c r="B34">
        <v>8281</v>
      </c>
      <c r="C34">
        <v>4433.46</v>
      </c>
      <c r="D34">
        <v>6314.22</v>
      </c>
      <c r="E34">
        <v>13405.38</v>
      </c>
      <c r="F34">
        <v>32434.059999999998</v>
      </c>
      <c r="I34" t="s">
        <v>460</v>
      </c>
      <c r="J34">
        <v>8281</v>
      </c>
      <c r="K34">
        <v>4433.46</v>
      </c>
      <c r="L34">
        <v>6314.22</v>
      </c>
      <c r="M34">
        <v>13405.38</v>
      </c>
      <c r="N34" s="6" cm="1">
        <f t="array" ref="N34">$T$21+SUMPRODUCT(J34:L34,TRANSPOSE($T$22:$T$24))</f>
        <v>19599.423873011463</v>
      </c>
      <c r="O34" s="6">
        <f t="shared" si="0"/>
        <v>38366179.500790857</v>
      </c>
      <c r="P34" cm="1">
        <f t="array" ref="P34">$T$21+SUMPRODUCT(K34:M34,TRANSPOSE($T$22:$T$24))</f>
        <v>22807.464869735839</v>
      </c>
    </row>
    <row r="35" spans="1:16" x14ac:dyDescent="0.25">
      <c r="A35" s="4" t="s">
        <v>535</v>
      </c>
      <c r="B35">
        <v>3530.5199999999995</v>
      </c>
      <c r="C35">
        <v>9464.94</v>
      </c>
      <c r="D35">
        <v>9478.11</v>
      </c>
      <c r="E35">
        <v>15820.539999999999</v>
      </c>
      <c r="F35">
        <v>38294.11</v>
      </c>
      <c r="I35" t="s">
        <v>535</v>
      </c>
      <c r="J35">
        <v>3530.5199999999995</v>
      </c>
      <c r="K35">
        <v>9464.94</v>
      </c>
      <c r="L35">
        <v>9478.11</v>
      </c>
      <c r="M35">
        <v>15820.539999999999</v>
      </c>
      <c r="N35" s="6" cm="1">
        <f t="array" ref="N35">$T$21+SUMPRODUCT(J35:L35,TRANSPOSE($T$22:$T$24))</f>
        <v>20372.424729525435</v>
      </c>
      <c r="O35" s="6">
        <f t="shared" si="0"/>
        <v>20719654.590886854</v>
      </c>
      <c r="P35" cm="1">
        <f t="array" ref="P35">$T$21+SUMPRODUCT(K35:M35,TRANSPOSE($T$22:$T$24))</f>
        <v>31655.129298653625</v>
      </c>
    </row>
    <row r="36" spans="1:16" x14ac:dyDescent="0.25">
      <c r="A36" s="4" t="s">
        <v>528</v>
      </c>
      <c r="B36">
        <v>3863.02</v>
      </c>
      <c r="C36">
        <v>5856.7199999999993</v>
      </c>
      <c r="D36">
        <v>3383.68</v>
      </c>
      <c r="E36">
        <v>17396.57</v>
      </c>
      <c r="F36">
        <v>30499.989999999998</v>
      </c>
      <c r="I36" t="s">
        <v>528</v>
      </c>
      <c r="J36">
        <v>3863.02</v>
      </c>
      <c r="K36">
        <v>5856.7199999999993</v>
      </c>
      <c r="L36">
        <v>3383.68</v>
      </c>
      <c r="M36">
        <v>17396.57</v>
      </c>
      <c r="N36" s="6" cm="1">
        <f t="array" ref="N36">$T$21+SUMPRODUCT(J36:L36,TRANSPOSE($T$22:$T$24))</f>
        <v>13521.455396445286</v>
      </c>
      <c r="O36" s="6">
        <f t="shared" si="0"/>
        <v>15016513.190683005</v>
      </c>
      <c r="P36" cm="1">
        <f t="array" ref="P36">$T$21+SUMPRODUCT(K36:M36,TRANSPOSE($T$22:$T$24))</f>
        <v>25940.147617203573</v>
      </c>
    </row>
    <row r="37" spans="1:16" x14ac:dyDescent="0.25">
      <c r="A37" s="4" t="s">
        <v>476</v>
      </c>
      <c r="B37">
        <v>2574.88</v>
      </c>
      <c r="C37">
        <v>2681.91</v>
      </c>
      <c r="D37">
        <v>5057.3599999999997</v>
      </c>
      <c r="E37">
        <v>12216.05</v>
      </c>
      <c r="F37">
        <v>22530.199999999997</v>
      </c>
      <c r="I37" t="s">
        <v>476</v>
      </c>
      <c r="J37">
        <v>2574.88</v>
      </c>
      <c r="K37">
        <v>2681.91</v>
      </c>
      <c r="L37">
        <v>5057.3599999999997</v>
      </c>
      <c r="M37">
        <v>12216.05</v>
      </c>
      <c r="N37" s="6" cm="1">
        <f t="array" ref="N37">$T$21+SUMPRODUCT(J37:L37,TRANSPOSE($T$22:$T$24))</f>
        <v>11854.263050690271</v>
      </c>
      <c r="O37" s="6">
        <f t="shared" si="0"/>
        <v>130889.79669083955</v>
      </c>
      <c r="P37" cm="1">
        <f t="array" ref="P37">$T$21+SUMPRODUCT(K37:M37,TRANSPOSE($T$22:$T$24))</f>
        <v>19345.390795464486</v>
      </c>
    </row>
    <row r="38" spans="1:16" x14ac:dyDescent="0.25">
      <c r="A38" s="4" t="s">
        <v>524</v>
      </c>
      <c r="B38">
        <v>5909.78</v>
      </c>
      <c r="C38">
        <v>3986.84</v>
      </c>
      <c r="D38">
        <v>7476.72</v>
      </c>
      <c r="E38">
        <v>27145.420000000002</v>
      </c>
      <c r="F38">
        <v>44518.76</v>
      </c>
      <c r="I38" t="s">
        <v>524</v>
      </c>
      <c r="J38">
        <v>5909.78</v>
      </c>
      <c r="K38">
        <v>3986.84</v>
      </c>
      <c r="L38">
        <v>7476.72</v>
      </c>
      <c r="M38">
        <v>27145.420000000002</v>
      </c>
      <c r="N38" s="6" cm="1">
        <f t="array" ref="N38">$T$21+SUMPRODUCT(J38:L38,TRANSPOSE($T$22:$T$24))</f>
        <v>17961.758649798187</v>
      </c>
      <c r="O38" s="6">
        <f t="shared" si="0"/>
        <v>84339635.795190632</v>
      </c>
      <c r="P38" cm="1">
        <f t="array" ref="P38">$T$21+SUMPRODUCT(K38:M38,TRANSPOSE($T$22:$T$24))</f>
        <v>34615.141482035644</v>
      </c>
    </row>
    <row r="39" spans="1:16" x14ac:dyDescent="0.25">
      <c r="A39" s="4" t="s">
        <v>563</v>
      </c>
      <c r="B39">
        <v>3555.67</v>
      </c>
      <c r="C39">
        <v>2384.3200000000002</v>
      </c>
      <c r="D39">
        <v>3682.8399999999997</v>
      </c>
      <c r="E39">
        <v>14240.779999999999</v>
      </c>
      <c r="F39">
        <v>23863.61</v>
      </c>
      <c r="I39" t="s">
        <v>563</v>
      </c>
      <c r="J39">
        <v>3555.67</v>
      </c>
      <c r="K39">
        <v>2384.3200000000002</v>
      </c>
      <c r="L39">
        <v>3682.8399999999997</v>
      </c>
      <c r="M39">
        <v>14240.779999999999</v>
      </c>
      <c r="N39" s="6" cm="1">
        <f t="array" ref="N39">$T$21+SUMPRODUCT(J39:L39,TRANSPOSE($T$22:$T$24))</f>
        <v>11504.798200193298</v>
      </c>
      <c r="O39" s="6">
        <f t="shared" si="0"/>
        <v>7485596.4088735152</v>
      </c>
      <c r="P39" cm="1">
        <f t="array" ref="P39">$T$21+SUMPRODUCT(K39:M39,TRANSPOSE($T$22:$T$24))</f>
        <v>19980.44344312618</v>
      </c>
    </row>
    <row r="40" spans="1:16" x14ac:dyDescent="0.25">
      <c r="A40" s="4" t="s">
        <v>603</v>
      </c>
      <c r="B40">
        <v>2770.95</v>
      </c>
      <c r="C40">
        <v>3393.66</v>
      </c>
      <c r="D40">
        <v>4444.41</v>
      </c>
      <c r="E40">
        <v>8581.7099999999991</v>
      </c>
      <c r="F40">
        <v>19190.73</v>
      </c>
      <c r="I40" t="s">
        <v>603</v>
      </c>
      <c r="J40">
        <v>2770.95</v>
      </c>
      <c r="K40">
        <v>3393.66</v>
      </c>
      <c r="L40">
        <v>4444.41</v>
      </c>
      <c r="M40">
        <v>8581.7099999999991</v>
      </c>
      <c r="N40" s="6" cm="1">
        <f t="array" ref="N40">$T$21+SUMPRODUCT(J40:L40,TRANSPOSE($T$22:$T$24))</f>
        <v>11934.856669696979</v>
      </c>
      <c r="O40" s="6">
        <f t="shared" si="0"/>
        <v>11243592.588499948</v>
      </c>
      <c r="P40" cm="1">
        <f t="array" ref="P40">$T$21+SUMPRODUCT(K40:M40,TRANSPOSE($T$22:$T$24))</f>
        <v>16641.951906764796</v>
      </c>
    </row>
    <row r="41" spans="1:16" x14ac:dyDescent="0.25">
      <c r="A41" s="4" t="s">
        <v>423</v>
      </c>
      <c r="B41">
        <v>11289.44</v>
      </c>
      <c r="C41">
        <v>7817.74</v>
      </c>
      <c r="D41">
        <v>15095.48</v>
      </c>
      <c r="E41">
        <v>24213.949999999997</v>
      </c>
      <c r="F41">
        <v>58416.61</v>
      </c>
      <c r="I41" t="s">
        <v>423</v>
      </c>
      <c r="J41">
        <v>11289.44</v>
      </c>
      <c r="K41">
        <v>7817.74</v>
      </c>
      <c r="L41">
        <v>15095.48</v>
      </c>
      <c r="M41">
        <v>24213.949999999997</v>
      </c>
      <c r="N41" s="6" cm="1">
        <f t="array" ref="N41">$T$21+SUMPRODUCT(J41:L41,TRANSPOSE($T$22:$T$24))</f>
        <v>31925.619709756218</v>
      </c>
      <c r="O41" s="6">
        <f t="shared" si="0"/>
        <v>59469849.712371595</v>
      </c>
      <c r="P41" cm="1">
        <f t="array" ref="P41">$T$21+SUMPRODUCT(K41:M41,TRANSPOSE($T$22:$T$24))</f>
        <v>40269.849295189888</v>
      </c>
    </row>
    <row r="42" spans="1:16" x14ac:dyDescent="0.25">
      <c r="A42" s="4" t="s">
        <v>569</v>
      </c>
      <c r="B42">
        <v>5186.04</v>
      </c>
      <c r="C42">
        <v>2348.75</v>
      </c>
      <c r="D42">
        <v>6802.0599999999995</v>
      </c>
      <c r="E42">
        <v>14623.45</v>
      </c>
      <c r="F42">
        <v>28960.3</v>
      </c>
      <c r="I42" t="s">
        <v>569</v>
      </c>
      <c r="J42">
        <v>5186.04</v>
      </c>
      <c r="K42">
        <v>2348.75</v>
      </c>
      <c r="L42">
        <v>6802.0599999999995</v>
      </c>
      <c r="M42">
        <v>14623.45</v>
      </c>
      <c r="N42" s="6" cm="1">
        <f t="array" ref="N42">$T$21+SUMPRODUCT(J42:L42,TRANSPOSE($T$22:$T$24))</f>
        <v>15744.325141867641</v>
      </c>
      <c r="O42" s="6">
        <f t="shared" si="0"/>
        <v>1256361.0836568025</v>
      </c>
      <c r="P42" cm="1">
        <f t="array" ref="P42">$T$21+SUMPRODUCT(K42:M42,TRANSPOSE($T$22:$T$24))</f>
        <v>22030.734843894959</v>
      </c>
    </row>
    <row r="43" spans="1:16" x14ac:dyDescent="0.25">
      <c r="A43" s="4" t="s">
        <v>601</v>
      </c>
      <c r="B43">
        <v>1818.25</v>
      </c>
      <c r="C43">
        <v>3321.09</v>
      </c>
      <c r="D43">
        <v>3047.6099999999997</v>
      </c>
      <c r="E43">
        <v>8378.85</v>
      </c>
      <c r="F43">
        <v>16565.8</v>
      </c>
      <c r="I43" t="s">
        <v>601</v>
      </c>
      <c r="J43">
        <v>1818.25</v>
      </c>
      <c r="K43">
        <v>3321.09</v>
      </c>
      <c r="L43">
        <v>3047.6099999999997</v>
      </c>
      <c r="M43">
        <v>8378.85</v>
      </c>
      <c r="N43" s="6" cm="1">
        <f t="array" ref="N43">$T$21+SUMPRODUCT(J43:L43,TRANSPOSE($T$22:$T$24))</f>
        <v>9764.2035848754185</v>
      </c>
      <c r="O43" s="6">
        <f t="shared" si="0"/>
        <v>1919204.5551271725</v>
      </c>
      <c r="P43" cm="1">
        <f t="array" ref="P43">$T$21+SUMPRODUCT(K43:M43,TRANSPOSE($T$22:$T$24))</f>
        <v>15608.919949974588</v>
      </c>
    </row>
    <row r="44" spans="1:16" x14ac:dyDescent="0.25">
      <c r="A44" s="4" t="s">
        <v>584</v>
      </c>
      <c r="B44">
        <v>5280</v>
      </c>
      <c r="C44">
        <v>5857.46</v>
      </c>
      <c r="D44">
        <v>9376.75</v>
      </c>
      <c r="E44">
        <v>23721.16</v>
      </c>
      <c r="F44">
        <v>44235.369999999995</v>
      </c>
      <c r="I44" t="s">
        <v>584</v>
      </c>
      <c r="J44">
        <v>5280</v>
      </c>
      <c r="K44">
        <v>5857.46</v>
      </c>
      <c r="L44">
        <v>9376.75</v>
      </c>
      <c r="M44">
        <v>23721.16</v>
      </c>
      <c r="N44" s="6" cm="1">
        <f t="array" ref="N44">$T$21+SUMPRODUCT(J44:L44,TRANSPOSE($T$22:$T$24))</f>
        <v>19994.036754320663</v>
      </c>
      <c r="O44" s="6">
        <f t="shared" si="0"/>
        <v>13891447.688483274</v>
      </c>
      <c r="P44" cm="1">
        <f t="array" ref="P44">$T$21+SUMPRODUCT(K44:M44,TRANSPOSE($T$22:$T$24))</f>
        <v>34665.723501264438</v>
      </c>
    </row>
    <row r="45" spans="1:16" x14ac:dyDescent="0.25">
      <c r="A45" s="4" t="s">
        <v>456</v>
      </c>
      <c r="B45">
        <v>4566.99</v>
      </c>
      <c r="C45">
        <v>7541.4599999999991</v>
      </c>
      <c r="D45">
        <v>5172.75</v>
      </c>
      <c r="E45">
        <v>17776.37</v>
      </c>
      <c r="F45">
        <v>35057.569999999992</v>
      </c>
      <c r="I45" t="s">
        <v>456</v>
      </c>
      <c r="J45">
        <v>4566.99</v>
      </c>
      <c r="K45">
        <v>7541.4599999999991</v>
      </c>
      <c r="L45">
        <v>5172.75</v>
      </c>
      <c r="M45">
        <v>17776.37</v>
      </c>
      <c r="N45" s="6" cm="1">
        <f t="array" ref="N45">$T$21+SUMPRODUCT(J45:L45,TRANSPOSE($T$22:$T$24))</f>
        <v>16686.069862887645</v>
      </c>
      <c r="O45" s="6">
        <f t="shared" si="0"/>
        <v>1188754.3889872173</v>
      </c>
      <c r="P45" cm="1">
        <f t="array" ref="P45">$T$21+SUMPRODUCT(K45:M45,TRANSPOSE($T$22:$T$24))</f>
        <v>28953.093025208971</v>
      </c>
    </row>
    <row r="46" spans="1:16" x14ac:dyDescent="0.25">
      <c r="A46" s="4" t="s">
        <v>539</v>
      </c>
      <c r="B46">
        <v>6154.2800000000007</v>
      </c>
      <c r="C46">
        <v>4082.96</v>
      </c>
      <c r="D46">
        <v>7948.7799999999988</v>
      </c>
      <c r="E46">
        <v>24785.7</v>
      </c>
      <c r="F46">
        <v>42971.72</v>
      </c>
      <c r="I46" t="s">
        <v>539</v>
      </c>
      <c r="J46">
        <v>6154.2800000000007</v>
      </c>
      <c r="K46">
        <v>4082.96</v>
      </c>
      <c r="L46">
        <v>7948.7799999999988</v>
      </c>
      <c r="M46">
        <v>24785.7</v>
      </c>
      <c r="N46" s="6" cm="1">
        <f t="array" ref="N46">$T$21+SUMPRODUCT(J46:L46,TRANSPOSE($T$22:$T$24))</f>
        <v>18658.49500299335</v>
      </c>
      <c r="O46" s="6">
        <f t="shared" si="0"/>
        <v>37542641.075343274</v>
      </c>
      <c r="P46" cm="1">
        <f t="array" ref="P46">$T$21+SUMPRODUCT(K46:M46,TRANSPOSE($T$22:$T$24))</f>
        <v>32986.278649804299</v>
      </c>
    </row>
    <row r="47" spans="1:16" x14ac:dyDescent="0.25">
      <c r="A47" s="4" t="s">
        <v>541</v>
      </c>
      <c r="B47">
        <v>2604</v>
      </c>
      <c r="C47">
        <v>1524.44</v>
      </c>
      <c r="D47">
        <v>3413.9</v>
      </c>
      <c r="E47">
        <v>11343.720000000001</v>
      </c>
      <c r="F47">
        <v>18886.060000000001</v>
      </c>
      <c r="I47" t="s">
        <v>541</v>
      </c>
      <c r="J47">
        <v>2604</v>
      </c>
      <c r="K47">
        <v>1524.44</v>
      </c>
      <c r="L47">
        <v>3413.9</v>
      </c>
      <c r="M47">
        <v>11343.720000000001</v>
      </c>
      <c r="N47" s="6" cm="1">
        <f t="array" ref="N47">$T$21+SUMPRODUCT(J47:L47,TRANSPOSE($T$22:$T$24))</f>
        <v>9842.1245487959495</v>
      </c>
      <c r="O47" s="6">
        <f t="shared" si="0"/>
        <v>2254788.8990766993</v>
      </c>
      <c r="P47" cm="1">
        <f t="array" ref="P47">$T$21+SUMPRODUCT(K47:M47,TRANSPOSE($T$22:$T$24))</f>
        <v>16525.244692743763</v>
      </c>
    </row>
    <row r="48" spans="1:16" x14ac:dyDescent="0.25">
      <c r="A48" s="4" t="s">
        <v>526</v>
      </c>
      <c r="B48">
        <v>2272.1200000000003</v>
      </c>
      <c r="C48">
        <v>2067.1</v>
      </c>
      <c r="D48">
        <v>5072.3999999999996</v>
      </c>
      <c r="E48">
        <v>8676.98</v>
      </c>
      <c r="F48">
        <v>18088.599999999999</v>
      </c>
      <c r="I48" t="s">
        <v>526</v>
      </c>
      <c r="J48">
        <v>2272.1200000000003</v>
      </c>
      <c r="K48">
        <v>2067.1</v>
      </c>
      <c r="L48">
        <v>5072.3999999999996</v>
      </c>
      <c r="M48">
        <v>8676.98</v>
      </c>
      <c r="N48" s="6" cm="1">
        <f t="array" ref="N48">$T$21+SUMPRODUCT(J48:L48,TRANSPOSE($T$22:$T$24))</f>
        <v>11217.354339825521</v>
      </c>
      <c r="O48" s="6">
        <f t="shared" si="0"/>
        <v>6453501.7864439515</v>
      </c>
      <c r="P48" cm="1">
        <f t="array" ref="P48">$T$21+SUMPRODUCT(K48:M48,TRANSPOSE($T$22:$T$24))</f>
        <v>15753.406330630889</v>
      </c>
    </row>
    <row r="49" spans="1:16" x14ac:dyDescent="0.25">
      <c r="A49" s="4" t="s">
        <v>565</v>
      </c>
      <c r="B49">
        <v>1338.04</v>
      </c>
      <c r="C49">
        <v>2025.06</v>
      </c>
      <c r="D49">
        <v>1556.28</v>
      </c>
      <c r="E49">
        <v>4311.66</v>
      </c>
      <c r="F49">
        <v>9231.0400000000009</v>
      </c>
      <c r="I49" t="s">
        <v>565</v>
      </c>
      <c r="J49">
        <v>1338.04</v>
      </c>
      <c r="K49">
        <v>2025.06</v>
      </c>
      <c r="L49">
        <v>1556.28</v>
      </c>
      <c r="M49">
        <v>4311.66</v>
      </c>
      <c r="N49" s="6" cm="1">
        <f t="array" ref="N49">$T$21+SUMPRODUCT(J49:L49,TRANSPOSE($T$22:$T$24))</f>
        <v>7293.8606775935805</v>
      </c>
      <c r="O49" s="6">
        <f t="shared" si="0"/>
        <v>8893520.8814396113</v>
      </c>
      <c r="P49" cm="1">
        <f t="array" ref="P49">$T$21+SUMPRODUCT(K49:M49,TRANSPOSE($T$22:$T$24))</f>
        <v>10040.05442908216</v>
      </c>
    </row>
    <row r="50" spans="1:16" x14ac:dyDescent="0.25">
      <c r="A50" s="4" t="s">
        <v>442</v>
      </c>
      <c r="B50">
        <v>5838.72</v>
      </c>
      <c r="C50">
        <v>2841.3</v>
      </c>
      <c r="D50">
        <v>8577.2000000000007</v>
      </c>
      <c r="E50">
        <v>20271.14</v>
      </c>
      <c r="F50">
        <v>37528.36</v>
      </c>
      <c r="I50" t="s">
        <v>442</v>
      </c>
      <c r="J50">
        <v>5838.72</v>
      </c>
      <c r="K50">
        <v>2841.3</v>
      </c>
      <c r="L50">
        <v>8577.2000000000007</v>
      </c>
      <c r="M50">
        <v>20271.14</v>
      </c>
      <c r="N50" s="6" cm="1">
        <f t="array" ref="N50">$T$21+SUMPRODUCT(J50:L50,TRANSPOSE($T$22:$T$24))</f>
        <v>18172.233549608271</v>
      </c>
      <c r="O50" s="6">
        <f t="shared" si="0"/>
        <v>4405408.287496007</v>
      </c>
      <c r="P50" cm="1">
        <f t="array" ref="P50">$T$21+SUMPRODUCT(K50:M50,TRANSPOSE($T$22:$T$24))</f>
        <v>28292.070768750804</v>
      </c>
    </row>
    <row r="51" spans="1:16" x14ac:dyDescent="0.25">
      <c r="A51" s="4" t="s">
        <v>554</v>
      </c>
      <c r="B51">
        <v>2778.5600000000004</v>
      </c>
      <c r="C51">
        <v>2460.2399999999998</v>
      </c>
      <c r="D51">
        <v>6249.69</v>
      </c>
      <c r="E51">
        <v>9442.17</v>
      </c>
      <c r="F51">
        <v>20930.66</v>
      </c>
      <c r="I51" t="s">
        <v>554</v>
      </c>
      <c r="J51">
        <v>2778.5600000000004</v>
      </c>
      <c r="K51">
        <v>2460.2399999999998</v>
      </c>
      <c r="L51">
        <v>6249.69</v>
      </c>
      <c r="M51">
        <v>9442.17</v>
      </c>
      <c r="N51" s="6" cm="1">
        <f t="array" ref="N51">$T$21+SUMPRODUCT(J51:L51,TRANSPOSE($T$22:$T$24))</f>
        <v>12938.562008220546</v>
      </c>
      <c r="O51" s="6">
        <f t="shared" si="0"/>
        <v>12224757.075148502</v>
      </c>
      <c r="P51" cm="1">
        <f t="array" ref="P51">$T$21+SUMPRODUCT(K51:M51,TRANSPOSE($T$22:$T$24))</f>
        <v>17456.898752925834</v>
      </c>
    </row>
    <row r="52" spans="1:16" x14ac:dyDescent="0.25">
      <c r="A52" s="4" t="s">
        <v>594</v>
      </c>
      <c r="B52">
        <v>2080.1</v>
      </c>
      <c r="C52">
        <v>1945.8999999999999</v>
      </c>
      <c r="D52">
        <v>4021.96</v>
      </c>
      <c r="E52">
        <v>12819.68</v>
      </c>
      <c r="F52">
        <v>20867.64</v>
      </c>
      <c r="I52" t="s">
        <v>594</v>
      </c>
      <c r="J52">
        <v>2080.1</v>
      </c>
      <c r="K52">
        <v>1945.8999999999999</v>
      </c>
      <c r="L52">
        <v>4021.96</v>
      </c>
      <c r="M52">
        <v>12819.68</v>
      </c>
      <c r="N52" s="6" cm="1">
        <f t="array" ref="N52">$T$21+SUMPRODUCT(J52:L52,TRANSPOSE($T$22:$T$24))</f>
        <v>10070.672552341341</v>
      </c>
      <c r="O52" s="6">
        <f t="shared" si="0"/>
        <v>7557041.9472827781</v>
      </c>
      <c r="P52" cm="1">
        <f t="array" ref="P52">$T$21+SUMPRODUCT(K52:M52,TRANSPOSE($T$22:$T$24))</f>
        <v>18535.180293363272</v>
      </c>
    </row>
    <row r="53" spans="1:16" x14ac:dyDescent="0.25">
      <c r="A53" s="4" t="s">
        <v>614</v>
      </c>
      <c r="B53">
        <v>1705.92</v>
      </c>
      <c r="C53">
        <v>3728.55</v>
      </c>
      <c r="D53">
        <v>4014.69</v>
      </c>
      <c r="E53">
        <v>7402.2199999999993</v>
      </c>
      <c r="F53">
        <v>16851.379999999997</v>
      </c>
      <c r="I53" t="s">
        <v>614</v>
      </c>
      <c r="J53">
        <v>1705.92</v>
      </c>
      <c r="K53">
        <v>3728.55</v>
      </c>
      <c r="L53">
        <v>4014.69</v>
      </c>
      <c r="M53">
        <v>7402.2199999999993</v>
      </c>
      <c r="N53" s="6" cm="1">
        <f t="array" ref="N53">$T$21+SUMPRODUCT(J53:L53,TRANSPOSE($T$22:$T$24))</f>
        <v>10698.579538846814</v>
      </c>
      <c r="O53" s="6">
        <f t="shared" si="0"/>
        <v>10865986.209346386</v>
      </c>
      <c r="P53" cm="1">
        <f t="array" ref="P53">$T$21+SUMPRODUCT(K53:M53,TRANSPOSE($T$22:$T$24))</f>
        <v>15737.831584304309</v>
      </c>
    </row>
    <row r="54" spans="1:16" x14ac:dyDescent="0.25">
      <c r="A54" s="4" t="s">
        <v>436</v>
      </c>
      <c r="B54">
        <v>5026.1400000000003</v>
      </c>
      <c r="C54">
        <v>6682.07</v>
      </c>
      <c r="D54">
        <v>5841.74</v>
      </c>
      <c r="E54">
        <v>14011.740000000002</v>
      </c>
      <c r="F54">
        <v>31561.69</v>
      </c>
      <c r="I54" t="s">
        <v>436</v>
      </c>
      <c r="J54">
        <v>5026.1400000000003</v>
      </c>
      <c r="K54">
        <v>6682.07</v>
      </c>
      <c r="L54">
        <v>5841.74</v>
      </c>
      <c r="M54">
        <v>14011.740000000002</v>
      </c>
      <c r="N54" s="6" cm="1">
        <f t="array" ref="N54">$T$21+SUMPRODUCT(J54:L54,TRANSPOSE($T$22:$T$24))</f>
        <v>17223.220889260847</v>
      </c>
      <c r="O54" s="6">
        <f t="shared" si="0"/>
        <v>10313609.50208763</v>
      </c>
      <c r="P54" cm="1">
        <f t="array" ref="P54">$T$21+SUMPRODUCT(K54:M54,TRANSPOSE($T$22:$T$24))</f>
        <v>25296.235476956866</v>
      </c>
    </row>
    <row r="55" spans="1:16" x14ac:dyDescent="0.25">
      <c r="A55" s="4" t="s">
        <v>559</v>
      </c>
      <c r="B55">
        <v>3864.2400000000002</v>
      </c>
      <c r="C55">
        <v>5459.1900000000005</v>
      </c>
      <c r="D55">
        <v>10201.280000000001</v>
      </c>
      <c r="E55">
        <v>15493.66</v>
      </c>
      <c r="F55">
        <v>35018.369999999995</v>
      </c>
      <c r="I55" t="s">
        <v>559</v>
      </c>
      <c r="J55">
        <v>3864.2400000000002</v>
      </c>
      <c r="K55">
        <v>5459.1900000000005</v>
      </c>
      <c r="L55">
        <v>10201.280000000001</v>
      </c>
      <c r="M55">
        <v>15493.66</v>
      </c>
      <c r="N55" s="6" cm="1">
        <f t="array" ref="N55">$T$21+SUMPRODUCT(J55:L55,TRANSPOSE($T$22:$T$24))</f>
        <v>19051.969333087713</v>
      </c>
      <c r="O55" s="6">
        <f t="shared" si="0"/>
        <v>12661565.309939124</v>
      </c>
      <c r="P55" cm="1">
        <f t="array" ref="P55">$T$21+SUMPRODUCT(K55:M55,TRANSPOSE($T$22:$T$24))</f>
        <v>27790.350041422706</v>
      </c>
    </row>
    <row r="56" spans="1:16" x14ac:dyDescent="0.25">
      <c r="A56" s="4" t="s">
        <v>484</v>
      </c>
      <c r="B56">
        <v>3559.17</v>
      </c>
      <c r="C56">
        <v>9300.7200000000012</v>
      </c>
      <c r="D56">
        <v>10077.450000000001</v>
      </c>
      <c r="E56">
        <v>19850.789999999997</v>
      </c>
      <c r="F56">
        <v>42788.130000000005</v>
      </c>
      <c r="I56" t="s">
        <v>484</v>
      </c>
      <c r="J56">
        <v>3559.17</v>
      </c>
      <c r="K56">
        <v>9300.7200000000012</v>
      </c>
      <c r="L56">
        <v>10077.450000000001</v>
      </c>
      <c r="M56">
        <v>19850.789999999997</v>
      </c>
      <c r="N56" s="6" cm="1">
        <f t="array" ref="N56">$T$21+SUMPRODUCT(J56:L56,TRANSPOSE($T$22:$T$24))</f>
        <v>20814.042439828158</v>
      </c>
      <c r="O56" s="6">
        <f t="shared" si="0"/>
        <v>927855.26283490355</v>
      </c>
      <c r="P56" cm="1">
        <f t="array" ref="P56">$T$21+SUMPRODUCT(K56:M56,TRANSPOSE($T$22:$T$24))</f>
        <v>35231.43440683472</v>
      </c>
    </row>
    <row r="57" spans="1:16" x14ac:dyDescent="0.25">
      <c r="A57" s="4" t="s">
        <v>469</v>
      </c>
      <c r="B57">
        <v>4374.1400000000003</v>
      </c>
      <c r="C57">
        <v>3138.46</v>
      </c>
      <c r="D57">
        <v>10180.34</v>
      </c>
      <c r="E57">
        <v>21666.42</v>
      </c>
      <c r="F57">
        <v>39359.360000000001</v>
      </c>
      <c r="I57" t="s">
        <v>469</v>
      </c>
      <c r="J57">
        <v>4374.1400000000003</v>
      </c>
      <c r="K57">
        <v>3138.46</v>
      </c>
      <c r="L57">
        <v>10180.34</v>
      </c>
      <c r="M57">
        <v>21666.42</v>
      </c>
      <c r="N57" s="6" cm="1">
        <f t="array" ref="N57">$T$21+SUMPRODUCT(J57:L57,TRANSPOSE($T$22:$T$24))</f>
        <v>18231.602385895894</v>
      </c>
      <c r="O57" s="6">
        <f t="shared" si="0"/>
        <v>11797972.042159809</v>
      </c>
      <c r="P57" cm="1">
        <f t="array" ref="P57">$T$21+SUMPRODUCT(K57:M57,TRANSPOSE($T$22:$T$24))</f>
        <v>30672.234052331125</v>
      </c>
    </row>
    <row r="58" spans="1:16" x14ac:dyDescent="0.25">
      <c r="A58" s="4" t="s">
        <v>548</v>
      </c>
      <c r="B58">
        <v>1254.8300000000002</v>
      </c>
      <c r="C58">
        <v>2163.5</v>
      </c>
      <c r="D58">
        <v>3222.13</v>
      </c>
      <c r="E58">
        <v>8521.02</v>
      </c>
      <c r="F58">
        <v>15161.48</v>
      </c>
      <c r="I58" t="s">
        <v>548</v>
      </c>
      <c r="J58">
        <v>1254.8300000000002</v>
      </c>
      <c r="K58">
        <v>2163.5</v>
      </c>
      <c r="L58">
        <v>3222.13</v>
      </c>
      <c r="M58">
        <v>8521.02</v>
      </c>
      <c r="N58" s="6" cm="1">
        <f t="array" ref="N58">$T$21+SUMPRODUCT(J58:L58,TRANSPOSE($T$22:$T$24))</f>
        <v>8695.0134174149862</v>
      </c>
      <c r="O58" s="6">
        <f t="shared" si="0"/>
        <v>30273.709303745465</v>
      </c>
      <c r="P58" cm="1">
        <f t="array" ref="P58">$T$21+SUMPRODUCT(K58:M58,TRANSPOSE($T$22:$T$24))</f>
        <v>14672.305688666202</v>
      </c>
    </row>
    <row r="59" spans="1:16" x14ac:dyDescent="0.25">
      <c r="A59" s="4" t="s">
        <v>450</v>
      </c>
      <c r="B59">
        <v>4333.5</v>
      </c>
      <c r="C59">
        <v>4215.04</v>
      </c>
      <c r="D59">
        <v>8720.8100000000013</v>
      </c>
      <c r="E59">
        <v>19496.449999999997</v>
      </c>
      <c r="F59">
        <v>36765.800000000003</v>
      </c>
      <c r="I59" t="s">
        <v>450</v>
      </c>
      <c r="J59">
        <v>4333.5</v>
      </c>
      <c r="K59">
        <v>4215.04</v>
      </c>
      <c r="L59">
        <v>8720.8100000000013</v>
      </c>
      <c r="M59">
        <v>19496.449999999997</v>
      </c>
      <c r="N59" s="6" cm="1">
        <f t="array" ref="N59">$T$21+SUMPRODUCT(J59:L59,TRANSPOSE($T$22:$T$24))</f>
        <v>17567.649068504299</v>
      </c>
      <c r="O59" s="6">
        <f t="shared" si="0"/>
        <v>3720273.0333386725</v>
      </c>
      <c r="P59" cm="1">
        <f t="array" ref="P59">$T$21+SUMPRODUCT(K59:M59,TRANSPOSE($T$22:$T$24))</f>
        <v>29090.347421730912</v>
      </c>
    </row>
    <row r="60" spans="1:16" x14ac:dyDescent="0.25">
      <c r="A60" s="4" t="s">
        <v>438</v>
      </c>
      <c r="B60">
        <v>5457.54</v>
      </c>
      <c r="C60">
        <v>6537.72</v>
      </c>
      <c r="D60">
        <v>15024.66</v>
      </c>
      <c r="E60">
        <v>23342.609999999997</v>
      </c>
      <c r="F60">
        <v>50362.53</v>
      </c>
      <c r="I60" t="s">
        <v>438</v>
      </c>
      <c r="J60">
        <v>5457.54</v>
      </c>
      <c r="K60">
        <v>6537.72</v>
      </c>
      <c r="L60">
        <v>15024.66</v>
      </c>
      <c r="M60">
        <v>23342.609999999997</v>
      </c>
      <c r="N60" s="6" cm="1">
        <f t="array" ref="N60">$T$21+SUMPRODUCT(J60:L60,TRANSPOSE($T$22:$T$24))</f>
        <v>25322.420450866717</v>
      </c>
      <c r="O60" s="6">
        <f t="shared" si="0"/>
        <v>3919649.421361086</v>
      </c>
      <c r="P60" cm="1">
        <f t="array" ref="P60">$T$21+SUMPRODUCT(K60:M60,TRANSPOSE($T$22:$T$24))</f>
        <v>38217.012514741356</v>
      </c>
    </row>
    <row r="61" spans="1:16" x14ac:dyDescent="0.25">
      <c r="A61" s="4" t="s">
        <v>574</v>
      </c>
      <c r="B61">
        <v>2172.69</v>
      </c>
      <c r="C61">
        <v>3733.31</v>
      </c>
      <c r="D61">
        <v>6004.66</v>
      </c>
      <c r="E61">
        <v>11363.58</v>
      </c>
      <c r="F61">
        <v>23274.239999999998</v>
      </c>
      <c r="I61" t="s">
        <v>574</v>
      </c>
      <c r="J61">
        <v>2172.69</v>
      </c>
      <c r="K61">
        <v>3733.31</v>
      </c>
      <c r="L61">
        <v>6004.66</v>
      </c>
      <c r="M61">
        <v>11363.58</v>
      </c>
      <c r="N61" s="6" cm="1">
        <f t="array" ref="N61">$T$21+SUMPRODUCT(J61:L61,TRANSPOSE($T$22:$T$24))</f>
        <v>12846.596432063739</v>
      </c>
      <c r="O61" s="6">
        <f t="shared" si="0"/>
        <v>2199337.737771064</v>
      </c>
      <c r="P61" cm="1">
        <f t="array" ref="P61">$T$21+SUMPRODUCT(K61:M61,TRANSPOSE($T$22:$T$24))</f>
        <v>20210.542190898483</v>
      </c>
    </row>
    <row r="62" spans="1:16" x14ac:dyDescent="0.25">
      <c r="A62" s="4" t="s">
        <v>449</v>
      </c>
      <c r="B62">
        <v>4468.96</v>
      </c>
      <c r="C62">
        <v>12829.58</v>
      </c>
      <c r="D62">
        <v>10030.14</v>
      </c>
      <c r="E62">
        <v>19491.21</v>
      </c>
      <c r="F62">
        <v>46819.89</v>
      </c>
      <c r="I62" t="s">
        <v>449</v>
      </c>
      <c r="J62">
        <v>4468.96</v>
      </c>
      <c r="K62">
        <v>12829.58</v>
      </c>
      <c r="L62">
        <v>10030.14</v>
      </c>
      <c r="M62">
        <v>19491.21</v>
      </c>
      <c r="N62" s="6" cm="1">
        <f t="array" ref="N62">$T$21+SUMPRODUCT(J62:L62,TRANSPOSE($T$22:$T$24))</f>
        <v>23676.379349206556</v>
      </c>
      <c r="O62" s="6">
        <f t="shared" si="0"/>
        <v>17515642.481538035</v>
      </c>
      <c r="P62" cm="1">
        <f t="array" ref="P62">$T$21+SUMPRODUCT(K62:M62,TRANSPOSE($T$22:$T$24))</f>
        <v>38422.892709990621</v>
      </c>
    </row>
    <row r="63" spans="1:16" x14ac:dyDescent="0.25">
      <c r="A63" s="4" t="s">
        <v>458</v>
      </c>
      <c r="B63">
        <v>3855.6</v>
      </c>
      <c r="C63">
        <v>2096</v>
      </c>
      <c r="D63">
        <v>6235.93</v>
      </c>
      <c r="E63">
        <v>20430.68</v>
      </c>
      <c r="F63">
        <v>32618.21</v>
      </c>
      <c r="I63" t="s">
        <v>458</v>
      </c>
      <c r="J63">
        <v>3855.6</v>
      </c>
      <c r="K63">
        <v>2096</v>
      </c>
      <c r="L63">
        <v>6235.93</v>
      </c>
      <c r="M63">
        <v>20430.68</v>
      </c>
      <c r="N63" s="6" cm="1">
        <f t="array" ref="N63">$T$21+SUMPRODUCT(J63:L63,TRANSPOSE($T$22:$T$24))</f>
        <v>13795.946637415</v>
      </c>
      <c r="O63" s="6">
        <f t="shared" si="0"/>
        <v>44019686.792598471</v>
      </c>
      <c r="P63" cm="1">
        <f t="array" ref="P63">$T$21+SUMPRODUCT(K63:M63,TRANSPOSE($T$22:$T$24))</f>
        <v>26359.773620297688</v>
      </c>
    </row>
    <row r="64" spans="1:16" x14ac:dyDescent="0.25">
      <c r="A64" s="4" t="s">
        <v>518</v>
      </c>
      <c r="B64">
        <v>1902.42</v>
      </c>
      <c r="C64">
        <v>1452.15</v>
      </c>
      <c r="D64">
        <v>5659.3799999999992</v>
      </c>
      <c r="E64">
        <v>10604.46</v>
      </c>
      <c r="F64">
        <v>19618.409999999996</v>
      </c>
      <c r="I64" t="s">
        <v>518</v>
      </c>
      <c r="J64">
        <v>1902.42</v>
      </c>
      <c r="K64">
        <v>1452.15</v>
      </c>
      <c r="L64">
        <v>5659.3799999999992</v>
      </c>
      <c r="M64">
        <v>10604.46</v>
      </c>
      <c r="N64" s="6" cm="1">
        <f t="array" ref="N64">$T$21+SUMPRODUCT(J64:L64,TRANSPOSE($T$22:$T$24))</f>
        <v>10996.272198672163</v>
      </c>
      <c r="O64" s="6">
        <f t="shared" si="0"/>
        <v>153516.79902831491</v>
      </c>
      <c r="P64" cm="1">
        <f t="array" ref="P64">$T$21+SUMPRODUCT(K64:M64,TRANSPOSE($T$22:$T$24))</f>
        <v>17098.205134025324</v>
      </c>
    </row>
    <row r="65" spans="1:16" x14ac:dyDescent="0.25">
      <c r="A65" s="4" t="s">
        <v>452</v>
      </c>
      <c r="B65">
        <v>4114.5199999999995</v>
      </c>
      <c r="C65">
        <v>13869.300000000001</v>
      </c>
      <c r="D65">
        <v>15350.46</v>
      </c>
      <c r="E65">
        <v>24069.19</v>
      </c>
      <c r="F65">
        <v>57403.47</v>
      </c>
      <c r="I65" t="s">
        <v>452</v>
      </c>
      <c r="J65">
        <v>4114.5199999999995</v>
      </c>
      <c r="K65">
        <v>13869.300000000001</v>
      </c>
      <c r="L65">
        <v>15350.46</v>
      </c>
      <c r="M65">
        <v>24069.19</v>
      </c>
      <c r="N65" s="6" cm="1">
        <f t="array" ref="N65">$T$21+SUMPRODUCT(J65:L65,TRANSPOSE($T$22:$T$24))</f>
        <v>28400.532723017088</v>
      </c>
      <c r="O65" s="6">
        <f t="shared" si="0"/>
        <v>18760529.784233093</v>
      </c>
      <c r="P65" cm="1">
        <f t="array" ref="P65">$T$21+SUMPRODUCT(K65:M65,TRANSPOSE($T$22:$T$24))</f>
        <v>46331.015580818443</v>
      </c>
    </row>
    <row r="66" spans="1:16" x14ac:dyDescent="0.25">
      <c r="A66" s="4" t="s">
        <v>419</v>
      </c>
      <c r="B66">
        <v>2440.5</v>
      </c>
      <c r="C66">
        <v>2928.42</v>
      </c>
      <c r="D66">
        <v>7172.92</v>
      </c>
      <c r="E66">
        <v>16021.23</v>
      </c>
      <c r="F66">
        <v>28563.07</v>
      </c>
      <c r="I66" t="s">
        <v>419</v>
      </c>
      <c r="J66">
        <v>2440.5</v>
      </c>
      <c r="K66">
        <v>2928.42</v>
      </c>
      <c r="L66">
        <v>7172.92</v>
      </c>
      <c r="M66">
        <v>16021.23</v>
      </c>
      <c r="N66" s="6" cm="1">
        <f t="array" ref="N66">$T$21+SUMPRODUCT(J66:L66,TRANSPOSE($T$22:$T$24))</f>
        <v>13644.974494714177</v>
      </c>
      <c r="O66" s="6">
        <f t="shared" si="0"/>
        <v>5646590.2264011791</v>
      </c>
      <c r="P66" cm="1">
        <f t="array" ref="P66">$T$21+SUMPRODUCT(K66:M66,TRANSPOSE($T$22:$T$24))</f>
        <v>23998.522431658934</v>
      </c>
    </row>
    <row r="67" spans="1:16" x14ac:dyDescent="0.25">
      <c r="A67" s="4" t="s">
        <v>543</v>
      </c>
      <c r="B67">
        <v>2592.7199999999998</v>
      </c>
      <c r="C67">
        <v>1374.34</v>
      </c>
      <c r="D67">
        <v>4314.1000000000004</v>
      </c>
      <c r="E67">
        <v>11702.669999999998</v>
      </c>
      <c r="F67">
        <v>19983.829999999998</v>
      </c>
      <c r="I67" t="s">
        <v>543</v>
      </c>
      <c r="J67">
        <v>2592.7199999999998</v>
      </c>
      <c r="K67">
        <v>1374.34</v>
      </c>
      <c r="L67">
        <v>4314.1000000000004</v>
      </c>
      <c r="M67">
        <v>11702.669999999998</v>
      </c>
      <c r="N67" s="6" cm="1">
        <f t="array" ref="N67">$T$21+SUMPRODUCT(J67:L67,TRANSPOSE($T$22:$T$24))</f>
        <v>10505.795097882852</v>
      </c>
      <c r="O67" s="6">
        <f t="shared" si="0"/>
        <v>1432509.5313179281</v>
      </c>
      <c r="P67" cm="1">
        <f t="array" ref="P67">$T$21+SUMPRODUCT(K67:M67,TRANSPOSE($T$22:$T$24))</f>
        <v>17187.145273176538</v>
      </c>
    </row>
    <row r="68" spans="1:16" x14ac:dyDescent="0.25">
      <c r="A68" s="4" t="s">
        <v>545</v>
      </c>
      <c r="B68">
        <v>1820.7</v>
      </c>
      <c r="C68">
        <v>3679.2799999999997</v>
      </c>
      <c r="D68">
        <v>2245.4499999999998</v>
      </c>
      <c r="E68">
        <v>6833.07</v>
      </c>
      <c r="F68">
        <v>14578.5</v>
      </c>
      <c r="I68" t="s">
        <v>545</v>
      </c>
      <c r="J68">
        <v>1820.7</v>
      </c>
      <c r="K68">
        <v>3679.2799999999997</v>
      </c>
      <c r="L68">
        <v>2245.4499999999998</v>
      </c>
      <c r="M68">
        <v>6833.07</v>
      </c>
      <c r="N68" s="6" cm="1">
        <f t="array" ref="N68">$T$21+SUMPRODUCT(J68:L68,TRANSPOSE($T$22:$T$24))</f>
        <v>9292.0670491062501</v>
      </c>
      <c r="O68" s="6">
        <f t="shared" si="0"/>
        <v>6046666.4875132469</v>
      </c>
      <c r="P68" cm="1">
        <f t="array" ref="P68">$T$21+SUMPRODUCT(K68:M68,TRANSPOSE($T$22:$T$24))</f>
        <v>14208.424815413357</v>
      </c>
    </row>
    <row r="69" spans="1:16" x14ac:dyDescent="0.25">
      <c r="A69" s="4" t="s">
        <v>453</v>
      </c>
      <c r="B69">
        <v>2956.59</v>
      </c>
      <c r="C69">
        <v>2094.08</v>
      </c>
      <c r="D69">
        <v>3301.29</v>
      </c>
      <c r="E69">
        <v>10450.400000000001</v>
      </c>
      <c r="F69">
        <v>18802.36</v>
      </c>
      <c r="I69" t="s">
        <v>453</v>
      </c>
      <c r="J69">
        <v>2956.59</v>
      </c>
      <c r="K69">
        <v>2094.08</v>
      </c>
      <c r="L69">
        <v>3301.29</v>
      </c>
      <c r="M69">
        <v>10450.400000000001</v>
      </c>
      <c r="N69" s="6" cm="1">
        <f t="array" ref="N69">$T$21+SUMPRODUCT(J69:L69,TRANSPOSE($T$22:$T$24))</f>
        <v>10420.886358225178</v>
      </c>
      <c r="O69" s="6">
        <f t="shared" si="0"/>
        <v>871.05505081261003</v>
      </c>
      <c r="P69" cm="1">
        <f t="array" ref="P69">$T$21+SUMPRODUCT(K69:M69,TRANSPOSE($T$22:$T$24))</f>
        <v>16276.134042802885</v>
      </c>
    </row>
    <row r="70" spans="1:16" x14ac:dyDescent="0.25">
      <c r="A70" s="4" t="s">
        <v>530</v>
      </c>
      <c r="B70">
        <v>4529.6000000000004</v>
      </c>
      <c r="C70">
        <v>5845.51</v>
      </c>
      <c r="D70">
        <v>7051.87</v>
      </c>
      <c r="E70">
        <v>16922.79</v>
      </c>
      <c r="F70">
        <v>34349.770000000004</v>
      </c>
      <c r="I70" t="s">
        <v>530</v>
      </c>
      <c r="J70">
        <v>4529.6000000000004</v>
      </c>
      <c r="K70">
        <v>5845.51</v>
      </c>
      <c r="L70">
        <v>7051.87</v>
      </c>
      <c r="M70">
        <v>16922.79</v>
      </c>
      <c r="N70" s="6" cm="1">
        <f t="array" ref="N70">$T$21+SUMPRODUCT(J70:L70,TRANSPOSE($T$22:$T$24))</f>
        <v>17276.244471315043</v>
      </c>
      <c r="O70" s="6">
        <f t="shared" ref="O70:O113" si="1">(N70-M70)^2</f>
        <v>124930.06329259629</v>
      </c>
      <c r="P70" cm="1">
        <f t="array" ref="P70">$T$21+SUMPRODUCT(K70:M70,TRANSPOSE($T$22:$T$24))</f>
        <v>27602.166800270636</v>
      </c>
    </row>
    <row r="71" spans="1:16" x14ac:dyDescent="0.25">
      <c r="A71" s="4" t="s">
        <v>576</v>
      </c>
      <c r="B71">
        <v>1800.3</v>
      </c>
      <c r="C71">
        <v>1727.88</v>
      </c>
      <c r="D71">
        <v>2874.75</v>
      </c>
      <c r="E71">
        <v>10037.370000000001</v>
      </c>
      <c r="F71">
        <v>16440.300000000003</v>
      </c>
      <c r="I71" t="s">
        <v>576</v>
      </c>
      <c r="J71">
        <v>1800.3</v>
      </c>
      <c r="K71">
        <v>1727.88</v>
      </c>
      <c r="L71">
        <v>2874.75</v>
      </c>
      <c r="M71">
        <v>10037.370000000001</v>
      </c>
      <c r="N71" s="6" cm="1">
        <f t="array" ref="N71">$T$21+SUMPRODUCT(J71:L71,TRANSPOSE($T$22:$T$24))</f>
        <v>8699.9993053344024</v>
      </c>
      <c r="O71" s="6">
        <f t="shared" si="1"/>
        <v>1788560.3749503454</v>
      </c>
      <c r="P71" cm="1">
        <f t="array" ref="P71">$T$21+SUMPRODUCT(K71:M71,TRANSPOSE($T$22:$T$24))</f>
        <v>15321.029755982989</v>
      </c>
    </row>
    <row r="72" spans="1:16" x14ac:dyDescent="0.25">
      <c r="A72" s="4" t="s">
        <v>433</v>
      </c>
      <c r="B72">
        <v>6392</v>
      </c>
      <c r="C72">
        <v>9276.56</v>
      </c>
      <c r="D72">
        <v>6530.72</v>
      </c>
      <c r="E72">
        <v>20899.12</v>
      </c>
      <c r="F72">
        <v>43098.399999999994</v>
      </c>
      <c r="I72" t="s">
        <v>433</v>
      </c>
      <c r="J72">
        <v>6392</v>
      </c>
      <c r="K72">
        <v>9276.56</v>
      </c>
      <c r="L72">
        <v>6530.72</v>
      </c>
      <c r="M72">
        <v>20899.12</v>
      </c>
      <c r="N72" s="6" cm="1">
        <f t="array" ref="N72">$T$21+SUMPRODUCT(J72:L72,TRANSPOSE($T$22:$T$24))</f>
        <v>20634.06056617614</v>
      </c>
      <c r="O72" s="6">
        <f t="shared" si="1"/>
        <v>70256.503459024607</v>
      </c>
      <c r="P72" cm="1">
        <f t="array" ref="P72">$T$21+SUMPRODUCT(K72:M72,TRANSPOSE($T$22:$T$24))</f>
        <v>34087.672319383404</v>
      </c>
    </row>
    <row r="73" spans="1:16" x14ac:dyDescent="0.25">
      <c r="A73" s="4" t="s">
        <v>609</v>
      </c>
      <c r="B73">
        <v>2720.56</v>
      </c>
      <c r="C73">
        <v>2398.25</v>
      </c>
      <c r="D73">
        <v>5345.6100000000006</v>
      </c>
      <c r="E73">
        <v>13387.68</v>
      </c>
      <c r="F73">
        <v>23852.1</v>
      </c>
      <c r="I73" t="s">
        <v>609</v>
      </c>
      <c r="J73">
        <v>2720.56</v>
      </c>
      <c r="K73">
        <v>2398.25</v>
      </c>
      <c r="L73">
        <v>5345.6100000000006</v>
      </c>
      <c r="M73">
        <v>13387.68</v>
      </c>
      <c r="N73" s="6" cm="1">
        <f t="array" ref="N73">$T$21+SUMPRODUCT(J73:L73,TRANSPOSE($T$22:$T$24))</f>
        <v>12082.615601542642</v>
      </c>
      <c r="O73" s="6">
        <f t="shared" si="1"/>
        <v>1703193.0841208657</v>
      </c>
      <c r="P73" cm="1">
        <f t="array" ref="P73">$T$21+SUMPRODUCT(K73:M73,TRANSPOSE($T$22:$T$24))</f>
        <v>20214.05161145276</v>
      </c>
    </row>
    <row r="74" spans="1:16" x14ac:dyDescent="0.25">
      <c r="A74" s="4" t="s">
        <v>522</v>
      </c>
      <c r="B74">
        <v>3836.41</v>
      </c>
      <c r="C74">
        <v>2808.96</v>
      </c>
      <c r="D74">
        <v>10650.829999999998</v>
      </c>
      <c r="E74">
        <v>17637.150000000001</v>
      </c>
      <c r="F74">
        <v>34933.35</v>
      </c>
      <c r="I74" t="s">
        <v>522</v>
      </c>
      <c r="J74">
        <v>3836.41</v>
      </c>
      <c r="K74">
        <v>2808.96</v>
      </c>
      <c r="L74">
        <v>10650.829999999998</v>
      </c>
      <c r="M74">
        <v>17637.150000000001</v>
      </c>
      <c r="N74" s="6" cm="1">
        <f t="array" ref="N74">$T$21+SUMPRODUCT(J74:L74,TRANSPOSE($T$22:$T$24))</f>
        <v>17905.837862570268</v>
      </c>
      <c r="O74" s="6">
        <f t="shared" si="1"/>
        <v>72193.167492578461</v>
      </c>
      <c r="P74" cm="1">
        <f t="array" ref="P74">$T$21+SUMPRODUCT(K74:M74,TRANSPOSE($T$22:$T$24))</f>
        <v>27208.653404771274</v>
      </c>
    </row>
    <row r="75" spans="1:16" x14ac:dyDescent="0.25">
      <c r="A75" s="4" t="s">
        <v>596</v>
      </c>
      <c r="B75">
        <v>2866.2599999999998</v>
      </c>
      <c r="C75">
        <v>6397.21</v>
      </c>
      <c r="D75">
        <v>4566.8899999999994</v>
      </c>
      <c r="E75">
        <v>10915.65</v>
      </c>
      <c r="F75">
        <v>24746.01</v>
      </c>
      <c r="I75" t="s">
        <v>596</v>
      </c>
      <c r="J75">
        <v>2866.2599999999998</v>
      </c>
      <c r="K75">
        <v>6397.21</v>
      </c>
      <c r="L75">
        <v>4566.8899999999994</v>
      </c>
      <c r="M75">
        <v>10915.65</v>
      </c>
      <c r="N75" s="6" cm="1">
        <f t="array" ref="N75">$T$21+SUMPRODUCT(J75:L75,TRANSPOSE($T$22:$T$24))</f>
        <v>13830.794216014474</v>
      </c>
      <c r="O75" s="6">
        <f t="shared" si="1"/>
        <v>8498065.8001626432</v>
      </c>
      <c r="P75" cm="1">
        <f t="array" ref="P75">$T$21+SUMPRODUCT(K75:M75,TRANSPOSE($T$22:$T$24))</f>
        <v>21678.419565140222</v>
      </c>
    </row>
    <row r="76" spans="1:16" x14ac:dyDescent="0.25">
      <c r="A76" s="4" t="s">
        <v>471</v>
      </c>
      <c r="B76">
        <v>4825.4399999999996</v>
      </c>
      <c r="C76">
        <v>9489.66</v>
      </c>
      <c r="D76">
        <v>4036.8</v>
      </c>
      <c r="E76">
        <v>27422.579999999998</v>
      </c>
      <c r="F76">
        <v>45774.479999999996</v>
      </c>
      <c r="I76" t="s">
        <v>471</v>
      </c>
      <c r="J76">
        <v>4825.4399999999996</v>
      </c>
      <c r="K76">
        <v>9489.66</v>
      </c>
      <c r="L76">
        <v>4036.8</v>
      </c>
      <c r="M76">
        <v>27422.579999999998</v>
      </c>
      <c r="N76" s="6" cm="1">
        <f t="array" ref="N76">$T$21+SUMPRODUCT(J76:L76,TRANSPOSE($T$22:$T$24))</f>
        <v>17086.288951512419</v>
      </c>
      <c r="O76" s="6">
        <f t="shared" si="1"/>
        <v>106838912.63904446</v>
      </c>
      <c r="P76" cm="1">
        <f t="array" ref="P76">$T$21+SUMPRODUCT(K76:M76,TRANSPOSE($T$22:$T$24))</f>
        <v>38396.614304273578</v>
      </c>
    </row>
    <row r="77" spans="1:16" x14ac:dyDescent="0.25">
      <c r="A77" s="4" t="s">
        <v>628</v>
      </c>
      <c r="B77">
        <v>3950.9399999999996</v>
      </c>
      <c r="C77">
        <v>7852.98</v>
      </c>
      <c r="D77">
        <v>5543</v>
      </c>
      <c r="E77">
        <v>10872.710000000001</v>
      </c>
      <c r="F77">
        <v>28219.629999999997</v>
      </c>
      <c r="I77" t="s">
        <v>628</v>
      </c>
      <c r="J77">
        <v>3950.9399999999996</v>
      </c>
      <c r="K77">
        <v>7852.98</v>
      </c>
      <c r="L77">
        <v>5543</v>
      </c>
      <c r="M77">
        <v>10872.710000000001</v>
      </c>
      <c r="N77" s="6" cm="1">
        <f t="array" ref="N77">$T$21+SUMPRODUCT(J77:L77,TRANSPOSE($T$22:$T$24))</f>
        <v>16559.814761404934</v>
      </c>
      <c r="O77" s="6">
        <f t="shared" si="1"/>
        <v>32343160.567194659</v>
      </c>
      <c r="P77" cm="1">
        <f t="array" ref="P77">$T$21+SUMPRODUCT(K77:M77,TRANSPOSE($T$22:$T$24))</f>
        <v>23646.631734397681</v>
      </c>
    </row>
    <row r="78" spans="1:16" x14ac:dyDescent="0.25">
      <c r="A78" s="4" t="s">
        <v>561</v>
      </c>
      <c r="B78">
        <v>2254.35</v>
      </c>
      <c r="C78">
        <v>1861.76</v>
      </c>
      <c r="D78">
        <v>3462.92</v>
      </c>
      <c r="E78">
        <v>11751.27</v>
      </c>
      <c r="F78">
        <v>19330.3</v>
      </c>
      <c r="I78" t="s">
        <v>561</v>
      </c>
      <c r="J78">
        <v>2254.35</v>
      </c>
      <c r="K78">
        <v>1861.76</v>
      </c>
      <c r="L78">
        <v>3462.92</v>
      </c>
      <c r="M78">
        <v>11751.27</v>
      </c>
      <c r="N78" s="6" cm="1">
        <f t="array" ref="N78">$T$21+SUMPRODUCT(J78:L78,TRANSPOSE($T$22:$T$24))</f>
        <v>9725.1942724931541</v>
      </c>
      <c r="O78" s="6">
        <f t="shared" si="1"/>
        <v>4104982.8535923967</v>
      </c>
      <c r="P78" cm="1">
        <f t="array" ref="P78">$T$21+SUMPRODUCT(K78:M78,TRANSPOSE($T$22:$T$24))</f>
        <v>17233.548071002562</v>
      </c>
    </row>
    <row r="79" spans="1:16" x14ac:dyDescent="0.25">
      <c r="A79" s="4" t="s">
        <v>600</v>
      </c>
      <c r="B79">
        <v>977.67000000000007</v>
      </c>
      <c r="C79">
        <v>1047.49</v>
      </c>
      <c r="D79">
        <v>2496.79</v>
      </c>
      <c r="E79">
        <v>6155.62</v>
      </c>
      <c r="F79">
        <v>10677.57</v>
      </c>
      <c r="I79" t="s">
        <v>600</v>
      </c>
      <c r="J79">
        <v>977.67000000000007</v>
      </c>
      <c r="K79">
        <v>1047.49</v>
      </c>
      <c r="L79">
        <v>2496.79</v>
      </c>
      <c r="M79">
        <v>6155.62</v>
      </c>
      <c r="N79" s="6" cm="1">
        <f t="array" ref="N79">$T$21+SUMPRODUCT(J79:L79,TRANSPOSE($T$22:$T$24))</f>
        <v>7175.5299975247672</v>
      </c>
      <c r="O79" s="6">
        <f t="shared" si="1"/>
        <v>1040216.4030509708</v>
      </c>
      <c r="P79" cm="1">
        <f t="array" ref="P79">$T$21+SUMPRODUCT(K79:M79,TRANSPOSE($T$22:$T$24))</f>
        <v>11152.278490094142</v>
      </c>
    </row>
    <row r="80" spans="1:16" x14ac:dyDescent="0.25">
      <c r="A80" s="4" t="s">
        <v>571</v>
      </c>
      <c r="B80">
        <v>930.90000000000009</v>
      </c>
      <c r="C80">
        <v>1354.8600000000001</v>
      </c>
      <c r="D80">
        <v>1517.9499999999998</v>
      </c>
      <c r="E80">
        <v>5445.5999999999995</v>
      </c>
      <c r="F80">
        <v>9249.31</v>
      </c>
      <c r="I80" t="s">
        <v>571</v>
      </c>
      <c r="J80">
        <v>930.90000000000009</v>
      </c>
      <c r="K80">
        <v>1354.8600000000001</v>
      </c>
      <c r="L80">
        <v>1517.9499999999998</v>
      </c>
      <c r="M80">
        <v>5445.5999999999995</v>
      </c>
      <c r="N80" s="6" cm="1">
        <f t="array" ref="N80">$T$21+SUMPRODUCT(J80:L80,TRANSPOSE($T$22:$T$24))</f>
        <v>6476.4373784590789</v>
      </c>
      <c r="O80" s="6">
        <f t="shared" si="1"/>
        <v>1062625.7008283874</v>
      </c>
      <c r="P80" cm="1">
        <f t="array" ref="P80">$T$21+SUMPRODUCT(K80:M80,TRANSPOSE($T$22:$T$24))</f>
        <v>10306.586302198659</v>
      </c>
    </row>
    <row r="81" spans="1:16" x14ac:dyDescent="0.25">
      <c r="A81" s="4" t="s">
        <v>510</v>
      </c>
      <c r="B81">
        <v>11216.87</v>
      </c>
      <c r="C81">
        <v>14836.01</v>
      </c>
      <c r="D81">
        <v>19963.630000000005</v>
      </c>
      <c r="E81">
        <v>50834.229999999996</v>
      </c>
      <c r="F81">
        <v>96850.74</v>
      </c>
      <c r="I81" t="s">
        <v>510</v>
      </c>
      <c r="J81">
        <v>11216.87</v>
      </c>
      <c r="K81">
        <v>14836.01</v>
      </c>
      <c r="L81">
        <v>19963.630000000005</v>
      </c>
      <c r="M81">
        <v>50834.229999999996</v>
      </c>
      <c r="N81" s="6" cm="1">
        <f t="array" ref="N81">$T$21+SUMPRODUCT(J81:L81,TRANSPOSE($T$22:$T$24))</f>
        <v>39928.209400547094</v>
      </c>
      <c r="O81" s="6">
        <f t="shared" si="1"/>
        <v>118941285.31569104</v>
      </c>
      <c r="P81" cm="1">
        <f t="array" ref="P81">$T$21+SUMPRODUCT(K81:M81,TRANSPOSE($T$22:$T$24))</f>
        <v>72492.203119524667</v>
      </c>
    </row>
    <row r="82" spans="1:16" x14ac:dyDescent="0.25">
      <c r="A82" s="4" t="s">
        <v>589</v>
      </c>
      <c r="B82">
        <v>2767.7000000000003</v>
      </c>
      <c r="C82">
        <v>6836.4</v>
      </c>
      <c r="D82">
        <v>6748.1100000000006</v>
      </c>
      <c r="E82">
        <v>14383.990000000002</v>
      </c>
      <c r="F82">
        <v>30736.200000000004</v>
      </c>
      <c r="I82" t="s">
        <v>589</v>
      </c>
      <c r="J82">
        <v>2767.7000000000003</v>
      </c>
      <c r="K82">
        <v>6836.4</v>
      </c>
      <c r="L82">
        <v>6748.1100000000006</v>
      </c>
      <c r="M82">
        <v>14383.990000000002</v>
      </c>
      <c r="N82" s="6" cm="1">
        <f t="array" ref="N82">$T$21+SUMPRODUCT(J82:L82,TRANSPOSE($T$22:$T$24))</f>
        <v>15821.561575021697</v>
      </c>
      <c r="O82" s="6">
        <f t="shared" si="1"/>
        <v>2066612.033310357</v>
      </c>
      <c r="P82" cm="1">
        <f t="array" ref="P82">$T$21+SUMPRODUCT(K82:M82,TRANSPOSE($T$22:$T$24))</f>
        <v>26276.658279633029</v>
      </c>
    </row>
    <row r="83" spans="1:16" x14ac:dyDescent="0.25">
      <c r="A83" s="4" t="s">
        <v>462</v>
      </c>
      <c r="B83">
        <v>3054.48</v>
      </c>
      <c r="C83">
        <v>3898.1000000000004</v>
      </c>
      <c r="D83">
        <v>5573.9500000000007</v>
      </c>
      <c r="E83">
        <v>21492.84</v>
      </c>
      <c r="F83">
        <v>34019.370000000003</v>
      </c>
      <c r="I83" t="s">
        <v>462</v>
      </c>
      <c r="J83">
        <v>3054.48</v>
      </c>
      <c r="K83">
        <v>3898.1000000000004</v>
      </c>
      <c r="L83">
        <v>5573.9500000000007</v>
      </c>
      <c r="M83">
        <v>21492.84</v>
      </c>
      <c r="N83" s="6" cm="1">
        <f t="array" ref="N83">$T$21+SUMPRODUCT(J83:L83,TRANSPOSE($T$22:$T$24))</f>
        <v>13456.208767743323</v>
      </c>
      <c r="O83" s="6">
        <f t="shared" si="1"/>
        <v>64587441.563283481</v>
      </c>
      <c r="P83" cm="1">
        <f t="array" ref="P83">$T$21+SUMPRODUCT(K83:M83,TRANSPOSE($T$22:$T$24))</f>
        <v>28680.536557973159</v>
      </c>
    </row>
    <row r="84" spans="1:16" x14ac:dyDescent="0.25">
      <c r="A84" s="4" t="s">
        <v>479</v>
      </c>
      <c r="B84">
        <v>5243.24</v>
      </c>
      <c r="C84">
        <v>3527.7999999999997</v>
      </c>
      <c r="D84">
        <v>7766.76</v>
      </c>
      <c r="E84">
        <v>24989.95</v>
      </c>
      <c r="F84">
        <v>41527.75</v>
      </c>
      <c r="I84" t="s">
        <v>479</v>
      </c>
      <c r="J84">
        <v>5243.24</v>
      </c>
      <c r="K84">
        <v>3527.7999999999997</v>
      </c>
      <c r="L84">
        <v>7766.76</v>
      </c>
      <c r="M84">
        <v>24989.95</v>
      </c>
      <c r="N84" s="6" cm="1">
        <f t="array" ref="N84">$T$21+SUMPRODUCT(J84:L84,TRANSPOSE($T$22:$T$24))</f>
        <v>17281.939796658946</v>
      </c>
      <c r="O84" s="6">
        <f t="shared" si="1"/>
        <v>59413421.294809811</v>
      </c>
      <c r="P84" cm="1">
        <f t="array" ref="P84">$T$21+SUMPRODUCT(K84:M84,TRANSPOSE($T$22:$T$24))</f>
        <v>32501.764770275069</v>
      </c>
    </row>
    <row r="85" spans="1:16" x14ac:dyDescent="0.25">
      <c r="A85" s="4" t="s">
        <v>427</v>
      </c>
      <c r="B85">
        <v>4128.54</v>
      </c>
      <c r="C85">
        <v>3449.2599999999998</v>
      </c>
      <c r="D85">
        <v>7019.91</v>
      </c>
      <c r="E85">
        <v>17616.07</v>
      </c>
      <c r="F85">
        <v>32213.78</v>
      </c>
      <c r="I85" t="s">
        <v>427</v>
      </c>
      <c r="J85">
        <v>4128.54</v>
      </c>
      <c r="K85">
        <v>3449.2599999999998</v>
      </c>
      <c r="L85">
        <v>7019.91</v>
      </c>
      <c r="M85">
        <v>17616.07</v>
      </c>
      <c r="N85" s="6" cm="1">
        <f t="array" ref="N85">$T$21+SUMPRODUCT(J85:L85,TRANSPOSE($T$22:$T$24))</f>
        <v>15494.791347524209</v>
      </c>
      <c r="O85" s="6">
        <f t="shared" si="1"/>
        <v>4499823.121449505</v>
      </c>
      <c r="P85" cm="1">
        <f t="array" ref="P85">$T$21+SUMPRODUCT(K85:M85,TRANSPOSE($T$22:$T$24))</f>
        <v>25777.85162497393</v>
      </c>
    </row>
    <row r="86" spans="1:16" x14ac:dyDescent="0.25">
      <c r="A86" s="4" t="s">
        <v>605</v>
      </c>
      <c r="B86">
        <v>4203.6099999999997</v>
      </c>
      <c r="C86">
        <v>1613.3</v>
      </c>
      <c r="D86">
        <v>4777.8499999999995</v>
      </c>
      <c r="E86">
        <v>9410.56</v>
      </c>
      <c r="F86">
        <v>20005.32</v>
      </c>
      <c r="I86" t="s">
        <v>605</v>
      </c>
      <c r="J86">
        <v>4203.6099999999997</v>
      </c>
      <c r="K86">
        <v>1613.3</v>
      </c>
      <c r="L86">
        <v>4777.8499999999995</v>
      </c>
      <c r="M86">
        <v>9410.56</v>
      </c>
      <c r="N86" s="6" cm="1">
        <f t="array" ref="N86">$T$21+SUMPRODUCT(J86:L86,TRANSPOSE($T$22:$T$24))</f>
        <v>12639.851976580572</v>
      </c>
      <c r="O86" s="6">
        <f t="shared" si="1"/>
        <v>10428326.670007663</v>
      </c>
      <c r="P86" cm="1">
        <f t="array" ref="P86">$T$21+SUMPRODUCT(K86:M86,TRANSPOSE($T$22:$T$24))</f>
        <v>15753.197169729403</v>
      </c>
    </row>
    <row r="87" spans="1:16" x14ac:dyDescent="0.25">
      <c r="A87" s="4" t="s">
        <v>598</v>
      </c>
      <c r="B87">
        <v>1778</v>
      </c>
      <c r="C87">
        <v>3948.73</v>
      </c>
      <c r="D87">
        <v>3296.37</v>
      </c>
      <c r="E87">
        <v>15716.53</v>
      </c>
      <c r="F87">
        <v>24739.629999999997</v>
      </c>
      <c r="I87" t="s">
        <v>598</v>
      </c>
      <c r="J87">
        <v>1778</v>
      </c>
      <c r="K87">
        <v>3948.73</v>
      </c>
      <c r="L87">
        <v>3296.37</v>
      </c>
      <c r="M87">
        <v>15716.53</v>
      </c>
      <c r="N87" s="6" cm="1">
        <f t="array" ref="N87">$T$21+SUMPRODUCT(J87:L87,TRANSPOSE($T$22:$T$24))</f>
        <v>10288.694976089693</v>
      </c>
      <c r="O87" s="6">
        <f t="shared" si="1"/>
        <v>29461393.046787407</v>
      </c>
      <c r="P87" cm="1">
        <f t="array" ref="P87">$T$21+SUMPRODUCT(K87:M87,TRANSPOSE($T$22:$T$24))</f>
        <v>22568.768397194854</v>
      </c>
    </row>
    <row r="88" spans="1:16" x14ac:dyDescent="0.25">
      <c r="A88" s="4" t="s">
        <v>546</v>
      </c>
      <c r="B88">
        <v>2423</v>
      </c>
      <c r="C88">
        <v>3865.75</v>
      </c>
      <c r="D88">
        <v>7771.6900000000005</v>
      </c>
      <c r="E88">
        <v>20346.66</v>
      </c>
      <c r="F88">
        <v>34407.1</v>
      </c>
      <c r="I88" t="s">
        <v>546</v>
      </c>
      <c r="J88">
        <v>2423</v>
      </c>
      <c r="K88">
        <v>3865.75</v>
      </c>
      <c r="L88">
        <v>7771.6900000000005</v>
      </c>
      <c r="M88">
        <v>20346.66</v>
      </c>
      <c r="N88" s="6" cm="1">
        <f t="array" ref="N88">$T$21+SUMPRODUCT(J88:L88,TRANSPOSE($T$22:$T$24))</f>
        <v>14662.593821438</v>
      </c>
      <c r="O88" s="6">
        <f t="shared" si="1"/>
        <v>32308608.322272412</v>
      </c>
      <c r="P88" cm="1">
        <f t="array" ref="P88">$T$21+SUMPRODUCT(K88:M88,TRANSPOSE($T$22:$T$24))</f>
        <v>28922.94069904873</v>
      </c>
    </row>
    <row r="89" spans="1:16" x14ac:dyDescent="0.25">
      <c r="A89" s="4" t="s">
        <v>481</v>
      </c>
      <c r="B89">
        <v>3261.6000000000004</v>
      </c>
      <c r="C89">
        <v>12813.71</v>
      </c>
      <c r="D89">
        <v>12805.550000000001</v>
      </c>
      <c r="E89">
        <v>17137.649999999998</v>
      </c>
      <c r="F89">
        <v>46018.509999999995</v>
      </c>
      <c r="I89" t="s">
        <v>481</v>
      </c>
      <c r="J89">
        <v>3261.6000000000004</v>
      </c>
      <c r="K89">
        <v>12813.71</v>
      </c>
      <c r="L89">
        <v>12805.550000000001</v>
      </c>
      <c r="M89">
        <v>17137.649999999998</v>
      </c>
      <c r="N89" s="6" cm="1">
        <f t="array" ref="N89">$T$21+SUMPRODUCT(J89:L89,TRANSPOSE($T$22:$T$24))</f>
        <v>24804.915867697298</v>
      </c>
      <c r="O89" s="6">
        <f t="shared" si="1"/>
        <v>58786965.885956042</v>
      </c>
      <c r="P89" cm="1">
        <f t="array" ref="P89">$T$21+SUMPRODUCT(K89:M89,TRANSPOSE($T$22:$T$24))</f>
        <v>37989.200377035384</v>
      </c>
    </row>
    <row r="90" spans="1:16" x14ac:dyDescent="0.25">
      <c r="A90" s="4" t="s">
        <v>497</v>
      </c>
      <c r="B90">
        <v>3294.72</v>
      </c>
      <c r="C90">
        <v>5282.64</v>
      </c>
      <c r="D90">
        <v>7167.5999999999995</v>
      </c>
      <c r="E90">
        <v>18094.560000000001</v>
      </c>
      <c r="F90">
        <v>33839.520000000004</v>
      </c>
      <c r="I90" t="s">
        <v>497</v>
      </c>
      <c r="J90">
        <v>3294.72</v>
      </c>
      <c r="K90">
        <v>5282.64</v>
      </c>
      <c r="L90">
        <v>7167.5999999999995</v>
      </c>
      <c r="M90">
        <v>18094.560000000001</v>
      </c>
      <c r="N90" s="6" cm="1">
        <f t="array" ref="N90">$T$21+SUMPRODUCT(J90:L90,TRANSPOSE($T$22:$T$24))</f>
        <v>15823.448108452329</v>
      </c>
      <c r="O90" s="6">
        <f t="shared" si="1"/>
        <v>5157949.2239292478</v>
      </c>
      <c r="P90" cm="1">
        <f t="array" ref="P90">$T$21+SUMPRODUCT(K90:M90,TRANSPOSE($T$22:$T$24))</f>
        <v>28094.804861294491</v>
      </c>
    </row>
    <row r="91" spans="1:16" x14ac:dyDescent="0.25">
      <c r="A91" s="4" t="s">
        <v>503</v>
      </c>
      <c r="B91">
        <v>3315.2599999999998</v>
      </c>
      <c r="C91">
        <v>4324.4399999999996</v>
      </c>
      <c r="D91">
        <v>3244.84</v>
      </c>
      <c r="E91">
        <v>15946.859999999999</v>
      </c>
      <c r="F91">
        <v>26831.399999999998</v>
      </c>
      <c r="I91" t="s">
        <v>503</v>
      </c>
      <c r="J91">
        <v>3315.2599999999998</v>
      </c>
      <c r="K91">
        <v>4324.4399999999996</v>
      </c>
      <c r="L91">
        <v>3244.84</v>
      </c>
      <c r="M91">
        <v>15946.859999999999</v>
      </c>
      <c r="N91" s="6" cm="1">
        <f t="array" ref="N91">$T$21+SUMPRODUCT(J91:L91,TRANSPOSE($T$22:$T$24))</f>
        <v>11991.666572108144</v>
      </c>
      <c r="O91" s="6">
        <f t="shared" si="1"/>
        <v>15643555.052038917</v>
      </c>
      <c r="P91" cm="1">
        <f t="array" ref="P91">$T$21+SUMPRODUCT(K91:M91,TRANSPOSE($T$22:$T$24))</f>
        <v>23108.986775878351</v>
      </c>
    </row>
    <row r="92" spans="1:16" x14ac:dyDescent="0.25">
      <c r="A92" s="4" t="s">
        <v>441</v>
      </c>
      <c r="B92">
        <v>8434.52</v>
      </c>
      <c r="C92">
        <v>15335.39</v>
      </c>
      <c r="D92">
        <v>9517.32</v>
      </c>
      <c r="E92">
        <v>26565.010000000002</v>
      </c>
      <c r="F92">
        <v>59852.24</v>
      </c>
      <c r="I92" t="s">
        <v>441</v>
      </c>
      <c r="J92">
        <v>8434.52</v>
      </c>
      <c r="K92">
        <v>15335.39</v>
      </c>
      <c r="L92">
        <v>9517.32</v>
      </c>
      <c r="M92">
        <v>26565.010000000002</v>
      </c>
      <c r="N92" s="6" cm="1">
        <f t="array" ref="N92">$T$21+SUMPRODUCT(J92:L92,TRANSPOSE($T$22:$T$24))</f>
        <v>28617.20675405319</v>
      </c>
      <c r="O92" s="6">
        <f t="shared" si="1"/>
        <v>4211511.5173464399</v>
      </c>
      <c r="P92" cm="1">
        <f t="array" ref="P92">$T$21+SUMPRODUCT(K92:M92,TRANSPOSE($T$22:$T$24))</f>
        <v>46603.971156762003</v>
      </c>
    </row>
    <row r="93" spans="1:16" x14ac:dyDescent="0.25">
      <c r="A93" s="4" t="s">
        <v>580</v>
      </c>
      <c r="B93">
        <v>3565.69</v>
      </c>
      <c r="C93">
        <v>4374.3900000000003</v>
      </c>
      <c r="D93">
        <v>4693.17</v>
      </c>
      <c r="E93">
        <v>18750.899999999998</v>
      </c>
      <c r="F93">
        <v>31384.149999999998</v>
      </c>
      <c r="I93" t="s">
        <v>580</v>
      </c>
      <c r="J93">
        <v>3565.69</v>
      </c>
      <c r="K93">
        <v>4374.3900000000003</v>
      </c>
      <c r="L93">
        <v>4693.17</v>
      </c>
      <c r="M93">
        <v>18750.899999999998</v>
      </c>
      <c r="N93" s="6" cm="1">
        <f t="array" ref="N93">$T$21+SUMPRODUCT(J93:L93,TRANSPOSE($T$22:$T$24))</f>
        <v>13492.186289268193</v>
      </c>
      <c r="O93" s="6">
        <f t="shared" si="1"/>
        <v>27654069.89143867</v>
      </c>
      <c r="P93" cm="1">
        <f t="array" ref="P93">$T$21+SUMPRODUCT(K93:M93,TRANSPOSE($T$22:$T$24))</f>
        <v>26343.926640907783</v>
      </c>
    </row>
    <row r="94" spans="1:16" x14ac:dyDescent="0.25">
      <c r="A94" s="4" t="s">
        <v>446</v>
      </c>
      <c r="B94">
        <v>2562</v>
      </c>
      <c r="C94">
        <v>6326</v>
      </c>
      <c r="D94">
        <v>9779.6999999999989</v>
      </c>
      <c r="E94">
        <v>21692.28</v>
      </c>
      <c r="F94">
        <v>40359.979999999996</v>
      </c>
      <c r="I94" t="s">
        <v>446</v>
      </c>
      <c r="J94">
        <v>2562</v>
      </c>
      <c r="K94">
        <v>6326</v>
      </c>
      <c r="L94">
        <v>9779.6999999999989</v>
      </c>
      <c r="M94">
        <v>21692.28</v>
      </c>
      <c r="N94" s="6" cm="1">
        <f t="array" ref="N94">$T$21+SUMPRODUCT(J94:L94,TRANSPOSE($T$22:$T$24))</f>
        <v>17886.44866274473</v>
      </c>
      <c r="O94" s="6">
        <f t="shared" si="1"/>
        <v>14484352.167634232</v>
      </c>
      <c r="P94" cm="1">
        <f t="array" ref="P94">$T$21+SUMPRODUCT(K94:M94,TRANSPOSE($T$22:$T$24))</f>
        <v>33648.689488017451</v>
      </c>
    </row>
    <row r="95" spans="1:16" x14ac:dyDescent="0.25">
      <c r="A95" s="4" t="s">
        <v>616</v>
      </c>
      <c r="B95">
        <v>2544.8999999999996</v>
      </c>
      <c r="C95">
        <v>3186.04</v>
      </c>
      <c r="D95">
        <v>6254.84</v>
      </c>
      <c r="E95">
        <v>13515.34</v>
      </c>
      <c r="F95">
        <v>25501.119999999999</v>
      </c>
      <c r="I95" t="s">
        <v>616</v>
      </c>
      <c r="J95">
        <v>2544.8999999999996</v>
      </c>
      <c r="K95">
        <v>3186.04</v>
      </c>
      <c r="L95">
        <v>6254.84</v>
      </c>
      <c r="M95">
        <v>13515.34</v>
      </c>
      <c r="N95" s="6" cm="1">
        <f t="array" ref="N95">$T$21+SUMPRODUCT(J95:L95,TRANSPOSE($T$22:$T$24))</f>
        <v>13119.908609937702</v>
      </c>
      <c r="O95" s="6">
        <f t="shared" si="1"/>
        <v>156365.98424660153</v>
      </c>
      <c r="P95" cm="1">
        <f t="array" ref="P95">$T$21+SUMPRODUCT(K95:M95,TRANSPOSE($T$22:$T$24))</f>
        <v>21621.830582872775</v>
      </c>
    </row>
    <row r="96" spans="1:16" x14ac:dyDescent="0.25">
      <c r="A96" s="4" t="s">
        <v>430</v>
      </c>
      <c r="B96">
        <v>4653.72</v>
      </c>
      <c r="C96">
        <v>7304.8</v>
      </c>
      <c r="D96">
        <v>10936.04</v>
      </c>
      <c r="E96">
        <v>31299.129999999997</v>
      </c>
      <c r="F96">
        <v>54193.69</v>
      </c>
      <c r="I96" t="s">
        <v>430</v>
      </c>
      <c r="J96">
        <v>4653.72</v>
      </c>
      <c r="K96">
        <v>7304.8</v>
      </c>
      <c r="L96">
        <v>10936.04</v>
      </c>
      <c r="M96">
        <v>31299.129999999997</v>
      </c>
      <c r="N96" s="6" cm="1">
        <f t="array" ref="N96">$T$21+SUMPRODUCT(J96:L96,TRANSPOSE($T$22:$T$24))</f>
        <v>21503.012078114309</v>
      </c>
      <c r="O96" s="6">
        <f t="shared" si="1"/>
        <v>95963926.339489982</v>
      </c>
      <c r="P96" cm="1">
        <f t="array" ref="P96">$T$21+SUMPRODUCT(K96:M96,TRANSPOSE($T$22:$T$24))</f>
        <v>43387.047990001105</v>
      </c>
    </row>
    <row r="97" spans="1:16" x14ac:dyDescent="0.25">
      <c r="A97" s="4" t="s">
        <v>625</v>
      </c>
      <c r="B97">
        <v>3390.48</v>
      </c>
      <c r="C97">
        <v>5432.88</v>
      </c>
      <c r="D97">
        <v>2074.2800000000002</v>
      </c>
      <c r="E97">
        <v>14684.31</v>
      </c>
      <c r="F97">
        <v>25581.95</v>
      </c>
      <c r="I97" t="s">
        <v>625</v>
      </c>
      <c r="J97">
        <v>3390.48</v>
      </c>
      <c r="K97">
        <v>5432.88</v>
      </c>
      <c r="L97">
        <v>2074.2800000000002</v>
      </c>
      <c r="M97">
        <v>14684.31</v>
      </c>
      <c r="N97" s="6" cm="1">
        <f t="array" ref="N97">$T$21+SUMPRODUCT(J97:L97,TRANSPOSE($T$22:$T$24))</f>
        <v>11705.22966760051</v>
      </c>
      <c r="O97" s="6">
        <f t="shared" si="1"/>
        <v>8874919.6268894542</v>
      </c>
      <c r="P97" cm="1">
        <f t="array" ref="P97">$T$21+SUMPRODUCT(K97:M97,TRANSPOSE($T$22:$T$24))</f>
        <v>22488.055965387783</v>
      </c>
    </row>
    <row r="98" spans="1:16" x14ac:dyDescent="0.25">
      <c r="A98" s="4" t="s">
        <v>619</v>
      </c>
      <c r="B98">
        <v>2831.54</v>
      </c>
      <c r="C98">
        <v>6134.5</v>
      </c>
      <c r="D98">
        <v>3123.72</v>
      </c>
      <c r="E98">
        <v>14818.09</v>
      </c>
      <c r="F98">
        <v>26907.85</v>
      </c>
      <c r="I98" t="s">
        <v>619</v>
      </c>
      <c r="J98">
        <v>2831.54</v>
      </c>
      <c r="K98">
        <v>6134.5</v>
      </c>
      <c r="L98">
        <v>3123.72</v>
      </c>
      <c r="M98">
        <v>14818.09</v>
      </c>
      <c r="N98" s="6" cm="1">
        <f t="array" ref="N98">$T$21+SUMPRODUCT(J98:L98,TRANSPOSE($T$22:$T$24))</f>
        <v>12429.659446412763</v>
      </c>
      <c r="O98" s="6">
        <f t="shared" si="1"/>
        <v>5704600.5093090367</v>
      </c>
      <c r="P98" cm="1">
        <f t="array" ref="P98">$T$21+SUMPRODUCT(K98:M98,TRANSPOSE($T$22:$T$24))</f>
        <v>23894.244951565328</v>
      </c>
    </row>
    <row r="99" spans="1:16" x14ac:dyDescent="0.25">
      <c r="A99" s="4" t="s">
        <v>636</v>
      </c>
      <c r="B99">
        <v>3375.84</v>
      </c>
      <c r="C99">
        <v>3310.84</v>
      </c>
      <c r="D99">
        <v>2215.1000000000004</v>
      </c>
      <c r="E99">
        <v>14842.620000000003</v>
      </c>
      <c r="F99">
        <v>23744.400000000001</v>
      </c>
      <c r="I99" t="s">
        <v>636</v>
      </c>
      <c r="J99">
        <v>3375.84</v>
      </c>
      <c r="K99">
        <v>3310.84</v>
      </c>
      <c r="L99">
        <v>2215.1000000000004</v>
      </c>
      <c r="M99">
        <v>14842.620000000003</v>
      </c>
      <c r="N99" s="6" cm="1">
        <f t="array" ref="N99">$T$21+SUMPRODUCT(J99:L99,TRANSPOSE($T$22:$T$24))</f>
        <v>10610.203015563431</v>
      </c>
      <c r="O99" s="6">
        <f t="shared" si="1"/>
        <v>17913353.530147161</v>
      </c>
      <c r="P99" cm="1">
        <f t="array" ref="P99">$T$21+SUMPRODUCT(K99:M99,TRANSPOSE($T$22:$T$24))</f>
        <v>20583.531572382803</v>
      </c>
    </row>
    <row r="100" spans="1:16" x14ac:dyDescent="0.25">
      <c r="A100" s="4" t="s">
        <v>630</v>
      </c>
      <c r="B100">
        <v>3644.8</v>
      </c>
      <c r="C100">
        <v>5670.39</v>
      </c>
      <c r="D100">
        <v>2278</v>
      </c>
      <c r="E100">
        <v>18394.5</v>
      </c>
      <c r="F100">
        <v>29987.690000000002</v>
      </c>
      <c r="I100" t="s">
        <v>630</v>
      </c>
      <c r="J100">
        <v>3644.8</v>
      </c>
      <c r="K100">
        <v>5670.39</v>
      </c>
      <c r="L100">
        <v>2278</v>
      </c>
      <c r="M100">
        <v>18394.5</v>
      </c>
      <c r="N100" s="6" cm="1">
        <f t="array" ref="N100">$T$21+SUMPRODUCT(J100:L100,TRANSPOSE($T$22:$T$24))</f>
        <v>12265.19706737126</v>
      </c>
      <c r="O100" s="6">
        <f t="shared" si="1"/>
        <v>37568354.439931266</v>
      </c>
      <c r="P100" cm="1">
        <f t="array" ref="P100">$T$21+SUMPRODUCT(K100:M100,TRANSPOSE($T$22:$T$24))</f>
        <v>25971.563205033664</v>
      </c>
    </row>
    <row r="101" spans="1:16" x14ac:dyDescent="0.25">
      <c r="A101" s="4" t="s">
        <v>638</v>
      </c>
      <c r="B101">
        <v>2097.6000000000004</v>
      </c>
      <c r="C101">
        <v>1970.7799999999997</v>
      </c>
      <c r="D101">
        <v>1837.4199999999998</v>
      </c>
      <c r="E101">
        <v>7604.84</v>
      </c>
      <c r="F101">
        <v>13510.64</v>
      </c>
      <c r="I101" t="s">
        <v>638</v>
      </c>
      <c r="J101">
        <v>2097.6000000000004</v>
      </c>
      <c r="K101">
        <v>1970.7799999999997</v>
      </c>
      <c r="L101">
        <v>1837.4199999999998</v>
      </c>
      <c r="M101">
        <v>7604.84</v>
      </c>
      <c r="N101" s="6" cm="1">
        <f t="array" ref="N101">$T$21+SUMPRODUCT(J101:L101,TRANSPOSE($T$22:$T$24))</f>
        <v>8258.4763950774031</v>
      </c>
      <c r="O101" s="6">
        <f t="shared" si="1"/>
        <v>427240.53696978284</v>
      </c>
      <c r="P101" cm="1">
        <f t="array" ref="P101">$T$21+SUMPRODUCT(K101:M101,TRANSPOSE($T$22:$T$24))</f>
        <v>12924.168800538504</v>
      </c>
    </row>
    <row r="102" spans="1:16" x14ac:dyDescent="0.25">
      <c r="A102" s="4" t="s">
        <v>515</v>
      </c>
      <c r="B102">
        <v>3333.7400000000002</v>
      </c>
      <c r="C102">
        <v>5022.75</v>
      </c>
      <c r="D102">
        <v>4505.6099999999997</v>
      </c>
      <c r="E102">
        <v>14429.34</v>
      </c>
      <c r="F102">
        <v>27291.439999999999</v>
      </c>
      <c r="I102" t="s">
        <v>515</v>
      </c>
      <c r="J102">
        <v>3333.7400000000002</v>
      </c>
      <c r="K102">
        <v>5022.75</v>
      </c>
      <c r="L102">
        <v>4505.6099999999997</v>
      </c>
      <c r="M102">
        <v>14429.34</v>
      </c>
      <c r="N102" s="6" cm="1">
        <f t="array" ref="N102">$T$21+SUMPRODUCT(J102:L102,TRANSPOSE($T$22:$T$24))</f>
        <v>13468.829788804345</v>
      </c>
      <c r="O102" s="6">
        <f t="shared" si="1"/>
        <v>922579.86581112153</v>
      </c>
      <c r="P102" cm="1">
        <f t="array" ref="P102">$T$21+SUMPRODUCT(K102:M102,TRANSPOSE($T$22:$T$24))</f>
        <v>23237.630959172839</v>
      </c>
    </row>
    <row r="103" spans="1:16" x14ac:dyDescent="0.25">
      <c r="A103" s="4" t="s">
        <v>585</v>
      </c>
      <c r="B103">
        <v>2798</v>
      </c>
      <c r="C103">
        <v>4468.3</v>
      </c>
      <c r="D103">
        <v>1566.88</v>
      </c>
      <c r="E103">
        <v>11277.710000000001</v>
      </c>
      <c r="F103">
        <v>20110.89</v>
      </c>
      <c r="I103" t="s">
        <v>585</v>
      </c>
      <c r="J103">
        <v>2798</v>
      </c>
      <c r="K103">
        <v>4468.3</v>
      </c>
      <c r="L103">
        <v>1566.88</v>
      </c>
      <c r="M103">
        <v>11277.710000000001</v>
      </c>
      <c r="N103" s="6" cm="1">
        <f t="array" ref="N103">$T$21+SUMPRODUCT(J103:L103,TRANSPOSE($T$22:$T$24))</f>
        <v>10140.586861524767</v>
      </c>
      <c r="O103" s="6">
        <f t="shared" si="1"/>
        <v>1293049.0320557654</v>
      </c>
      <c r="P103" cm="1">
        <f t="array" ref="P103">$T$21+SUMPRODUCT(K103:M103,TRANSPOSE($T$22:$T$24))</f>
        <v>18363.560498069106</v>
      </c>
    </row>
    <row r="104" spans="1:16" x14ac:dyDescent="0.25">
      <c r="A104" s="4" t="s">
        <v>612</v>
      </c>
      <c r="B104">
        <v>3781.4700000000003</v>
      </c>
      <c r="C104">
        <v>7830.42</v>
      </c>
      <c r="D104">
        <v>7005.5400000000009</v>
      </c>
      <c r="E104">
        <v>16571.87</v>
      </c>
      <c r="F104">
        <v>35189.300000000003</v>
      </c>
      <c r="I104" t="s">
        <v>612</v>
      </c>
      <c r="J104">
        <v>3781.4700000000003</v>
      </c>
      <c r="K104">
        <v>7830.42</v>
      </c>
      <c r="L104">
        <v>7005.5400000000009</v>
      </c>
      <c r="M104">
        <v>16571.87</v>
      </c>
      <c r="N104" s="6" cm="1">
        <f t="array" ref="N104">$T$21+SUMPRODUCT(J104:L104,TRANSPOSE($T$22:$T$24))</f>
        <v>17612.30347120879</v>
      </c>
      <c r="O104" s="6">
        <f t="shared" si="1"/>
        <v>1082501.8080115744</v>
      </c>
      <c r="P104" cm="1">
        <f t="array" ref="P104">$T$21+SUMPRODUCT(K104:M104,TRANSPOSE($T$22:$T$24))</f>
        <v>29260.681027936167</v>
      </c>
    </row>
    <row r="105" spans="1:16" x14ac:dyDescent="0.25">
      <c r="A105" s="4" t="s">
        <v>631</v>
      </c>
      <c r="B105">
        <v>3344</v>
      </c>
      <c r="C105">
        <v>5976</v>
      </c>
      <c r="D105">
        <v>1971.2000000000003</v>
      </c>
      <c r="E105">
        <v>15001.6</v>
      </c>
      <c r="F105">
        <v>26292.800000000003</v>
      </c>
      <c r="I105" t="s">
        <v>631</v>
      </c>
      <c r="J105">
        <v>3344</v>
      </c>
      <c r="K105">
        <v>5976</v>
      </c>
      <c r="L105">
        <v>1971.2000000000003</v>
      </c>
      <c r="M105">
        <v>15001.6</v>
      </c>
      <c r="N105" s="6" cm="1">
        <f t="array" ref="N105">$T$21+SUMPRODUCT(J105:L105,TRANSPOSE($T$22:$T$24))</f>
        <v>11878.78936389682</v>
      </c>
      <c r="O105" s="6">
        <f t="shared" si="1"/>
        <v>9751946.2689591516</v>
      </c>
      <c r="P105" cm="1">
        <f t="array" ref="P105">$T$21+SUMPRODUCT(K105:M105,TRANSPOSE($T$22:$T$24))</f>
        <v>23239.603186808723</v>
      </c>
    </row>
    <row r="106" spans="1:16" x14ac:dyDescent="0.25">
      <c r="A106" s="4" t="s">
        <v>623</v>
      </c>
      <c r="B106">
        <v>2552.7000000000003</v>
      </c>
      <c r="C106">
        <v>3845.35</v>
      </c>
      <c r="D106">
        <v>2282.7999999999997</v>
      </c>
      <c r="E106">
        <v>12191.76</v>
      </c>
      <c r="F106">
        <v>20872.61</v>
      </c>
      <c r="I106" t="s">
        <v>623</v>
      </c>
      <c r="J106">
        <v>2552.7000000000003</v>
      </c>
      <c r="K106">
        <v>3845.35</v>
      </c>
      <c r="L106">
        <v>2282.7999999999997</v>
      </c>
      <c r="M106">
        <v>12191.76</v>
      </c>
      <c r="N106" s="6" cm="1">
        <f t="array" ref="N106">$T$21+SUMPRODUCT(J106:L106,TRANSPOSE($T$22:$T$24))</f>
        <v>10147.953853011921</v>
      </c>
      <c r="O106" s="6">
        <f t="shared" si="1"/>
        <v>4177143.5664662593</v>
      </c>
      <c r="P106" cm="1">
        <f t="array" ref="P106">$T$21+SUMPRODUCT(K106:M106,TRANSPOSE($T$22:$T$24))</f>
        <v>18917.924924570612</v>
      </c>
    </row>
    <row r="107" spans="1:16" x14ac:dyDescent="0.25">
      <c r="A107" s="4" t="s">
        <v>491</v>
      </c>
      <c r="B107">
        <v>2757.3999999999996</v>
      </c>
      <c r="C107">
        <v>6333.6500000000005</v>
      </c>
      <c r="D107">
        <v>2154.3000000000002</v>
      </c>
      <c r="E107">
        <v>11088.78</v>
      </c>
      <c r="F107">
        <v>22334.129999999997</v>
      </c>
      <c r="I107" t="s">
        <v>491</v>
      </c>
      <c r="J107">
        <v>2757.3999999999996</v>
      </c>
      <c r="K107">
        <v>6333.6500000000005</v>
      </c>
      <c r="L107">
        <v>2154.3000000000002</v>
      </c>
      <c r="M107">
        <v>11088.78</v>
      </c>
      <c r="N107" s="6" cm="1">
        <f t="array" ref="N107">$T$21+SUMPRODUCT(J107:L107,TRANSPOSE($T$22:$T$24))</f>
        <v>11650.042583719798</v>
      </c>
      <c r="O107" s="6">
        <f t="shared" si="1"/>
        <v>315015.68788382265</v>
      </c>
      <c r="P107" cm="1">
        <f t="array" ref="P107">$T$21+SUMPRODUCT(K107:M107,TRANSPOSE($T$22:$T$24))</f>
        <v>20397.637955007656</v>
      </c>
    </row>
    <row r="108" spans="1:16" x14ac:dyDescent="0.25">
      <c r="A108" s="4" t="s">
        <v>639</v>
      </c>
      <c r="B108">
        <v>1119.25</v>
      </c>
      <c r="C108">
        <v>4036.3599999999997</v>
      </c>
      <c r="D108">
        <v>4424.9400000000005</v>
      </c>
      <c r="E108">
        <v>7149.02</v>
      </c>
      <c r="F108">
        <v>16729.57</v>
      </c>
      <c r="I108" t="s">
        <v>639</v>
      </c>
      <c r="J108">
        <v>1119.25</v>
      </c>
      <c r="K108">
        <v>4036.3599999999997</v>
      </c>
      <c r="L108">
        <v>4424.9400000000005</v>
      </c>
      <c r="M108">
        <v>7149.02</v>
      </c>
      <c r="N108" s="6" cm="1">
        <f t="array" ref="N108">$T$21+SUMPRODUCT(J108:L108,TRANSPOSE($T$22:$T$24))</f>
        <v>10633.307371199306</v>
      </c>
      <c r="O108" s="6">
        <f t="shared" si="1"/>
        <v>12140258.485098965</v>
      </c>
      <c r="P108" cm="1">
        <f t="array" ref="P108">$T$21+SUMPRODUCT(K108:M108,TRANSPOSE($T$22:$T$24))</f>
        <v>16063.169616003648</v>
      </c>
    </row>
    <row r="109" spans="1:16" x14ac:dyDescent="0.25">
      <c r="A109" s="4" t="s">
        <v>621</v>
      </c>
      <c r="B109">
        <v>2511.69</v>
      </c>
      <c r="C109">
        <v>5191.2999999999993</v>
      </c>
      <c r="D109">
        <v>5811.49</v>
      </c>
      <c r="E109">
        <v>11261.23</v>
      </c>
      <c r="F109">
        <v>24775.71</v>
      </c>
      <c r="I109" t="s">
        <v>621</v>
      </c>
      <c r="J109">
        <v>2511.69</v>
      </c>
      <c r="K109">
        <v>5191.2999999999993</v>
      </c>
      <c r="L109">
        <v>5811.49</v>
      </c>
      <c r="M109">
        <v>11261.23</v>
      </c>
      <c r="N109" s="6" cm="1">
        <f t="array" ref="N109">$T$21+SUMPRODUCT(J109:L109,TRANSPOSE($T$22:$T$24))</f>
        <v>13845.853578437163</v>
      </c>
      <c r="O109" s="6">
        <f t="shared" si="1"/>
        <v>6680279.04221333</v>
      </c>
      <c r="P109" cm="1">
        <f t="array" ref="P109">$T$21+SUMPRODUCT(K109:M109,TRANSPOSE($T$22:$T$24))</f>
        <v>21470.012417872018</v>
      </c>
    </row>
    <row r="110" spans="1:16" x14ac:dyDescent="0.25">
      <c r="A110" s="4" t="s">
        <v>635</v>
      </c>
      <c r="B110">
        <v>2184.8200000000002</v>
      </c>
      <c r="C110">
        <v>6852.3</v>
      </c>
      <c r="D110">
        <v>5180.26</v>
      </c>
      <c r="E110">
        <v>9485.19</v>
      </c>
      <c r="F110">
        <v>23702.57</v>
      </c>
      <c r="I110" t="s">
        <v>635</v>
      </c>
      <c r="J110">
        <v>2184.8200000000002</v>
      </c>
      <c r="K110">
        <v>6852.3</v>
      </c>
      <c r="L110">
        <v>5180.26</v>
      </c>
      <c r="M110">
        <v>9485.19</v>
      </c>
      <c r="N110" s="6" cm="1">
        <f t="array" ref="N110">$T$21+SUMPRODUCT(J110:L110,TRANSPOSE($T$22:$T$24))</f>
        <v>13925.610430275094</v>
      </c>
      <c r="O110" s="6">
        <f t="shared" si="1"/>
        <v>19717333.597604442</v>
      </c>
      <c r="P110" cm="1">
        <f t="array" ref="P110">$T$21+SUMPRODUCT(K110:M110,TRANSPOSE($T$22:$T$24))</f>
        <v>21271.939533996814</v>
      </c>
    </row>
    <row r="111" spans="1:16" x14ac:dyDescent="0.25">
      <c r="A111" s="4" t="s">
        <v>617</v>
      </c>
      <c r="B111">
        <v>2214</v>
      </c>
      <c r="C111">
        <v>3252.27</v>
      </c>
      <c r="D111">
        <v>4762.9400000000005</v>
      </c>
      <c r="E111">
        <v>6984.15</v>
      </c>
      <c r="F111">
        <v>17213.36</v>
      </c>
      <c r="I111" t="s">
        <v>617</v>
      </c>
      <c r="J111">
        <v>2214</v>
      </c>
      <c r="K111">
        <v>3252.27</v>
      </c>
      <c r="L111">
        <v>4762.9400000000005</v>
      </c>
      <c r="M111">
        <v>6984.15</v>
      </c>
      <c r="N111" s="6" cm="1">
        <f t="array" ref="N111">$T$21+SUMPRODUCT(J111:L111,TRANSPOSE($T$22:$T$24))</f>
        <v>11567.969128313496</v>
      </c>
      <c r="O111" s="6">
        <f t="shared" si="1"/>
        <v>21011397.801092703</v>
      </c>
      <c r="P111" cm="1">
        <f t="array" ref="P111">$T$21+SUMPRODUCT(K111:M111,TRANSPOSE($T$22:$T$24))</f>
        <v>15332.547880817659</v>
      </c>
    </row>
    <row r="112" spans="1:16" x14ac:dyDescent="0.25">
      <c r="A112" s="4" t="s">
        <v>633</v>
      </c>
      <c r="B112">
        <v>3594.24</v>
      </c>
      <c r="C112">
        <v>6887.7000000000007</v>
      </c>
      <c r="D112">
        <v>6292.86</v>
      </c>
      <c r="E112">
        <v>12295.84</v>
      </c>
      <c r="F112">
        <v>29070.639999999999</v>
      </c>
      <c r="I112" t="s">
        <v>633</v>
      </c>
      <c r="J112">
        <v>3594.24</v>
      </c>
      <c r="K112">
        <v>6887.7000000000007</v>
      </c>
      <c r="L112">
        <v>6292.86</v>
      </c>
      <c r="M112">
        <v>12295.84</v>
      </c>
      <c r="N112" s="6" cm="1">
        <f t="array" ref="N112">$T$21+SUMPRODUCT(J112:L112,TRANSPOSE($T$22:$T$24))</f>
        <v>16291.186326951618</v>
      </c>
      <c r="O112" s="6">
        <f t="shared" si="1"/>
        <v>15962792.272285784</v>
      </c>
      <c r="P112" cm="1">
        <f t="array" ref="P112">$T$21+SUMPRODUCT(K112:M112,TRANSPOSE($T$22:$T$24))</f>
        <v>24308.200642923646</v>
      </c>
    </row>
    <row r="113" spans="1:16" x14ac:dyDescent="0.25">
      <c r="A113" s="4" t="s">
        <v>627</v>
      </c>
      <c r="B113">
        <v>1882.32</v>
      </c>
      <c r="C113">
        <v>5806.96</v>
      </c>
      <c r="D113">
        <v>2151.09</v>
      </c>
      <c r="E113">
        <v>12772.8</v>
      </c>
      <c r="F113">
        <v>22613.17</v>
      </c>
      <c r="I113" t="s">
        <v>627</v>
      </c>
      <c r="J113">
        <v>1882.32</v>
      </c>
      <c r="K113">
        <v>5806.96</v>
      </c>
      <c r="L113">
        <v>2151.09</v>
      </c>
      <c r="M113">
        <v>12772.8</v>
      </c>
      <c r="N113" s="6" cm="1">
        <f t="array" ref="N113">$T$21+SUMPRODUCT(J113:L113,TRANSPOSE($T$22:$T$24))</f>
        <v>10476.377088748581</v>
      </c>
      <c r="O113" s="6">
        <f t="shared" si="1"/>
        <v>5273558.187320441</v>
      </c>
      <c r="P113" cm="1">
        <f t="array" ref="P113">$T$21+SUMPRODUCT(K113:M113,TRANSPOSE($T$22:$T$24))</f>
        <v>21291.49554637423</v>
      </c>
    </row>
    <row r="114" spans="1:16" x14ac:dyDescent="0.25">
      <c r="A114" s="4" t="s">
        <v>652</v>
      </c>
      <c r="B114">
        <v>405613.54999999993</v>
      </c>
      <c r="C114">
        <v>515754.91000000009</v>
      </c>
      <c r="D114">
        <v>616895.31999999972</v>
      </c>
      <c r="E114">
        <v>1598482.9300000006</v>
      </c>
      <c r="F114">
        <v>3136746.709999999</v>
      </c>
    </row>
  </sheetData>
  <mergeCells count="2">
    <mergeCell ref="J3:L3"/>
    <mergeCell ref="K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19BD-7EF5-45E0-8B01-EEA2E752D34F}">
  <dimension ref="A1:O31"/>
  <sheetViews>
    <sheetView zoomScale="130" zoomScaleNormal="130" workbookViewId="0">
      <selection activeCell="D13" sqref="D13"/>
    </sheetView>
  </sheetViews>
  <sheetFormatPr defaultRowHeight="15" x14ac:dyDescent="0.25"/>
  <cols>
    <col min="1" max="1" width="12.7109375" bestFit="1" customWidth="1"/>
    <col min="2" max="2" width="21" bestFit="1" customWidth="1"/>
    <col min="3" max="3" width="16.28515625" bestFit="1" customWidth="1"/>
    <col min="4" max="4" width="16" bestFit="1" customWidth="1"/>
    <col min="7" max="7" width="15.85546875" bestFit="1" customWidth="1"/>
    <col min="8" max="8" width="14.5703125" bestFit="1" customWidth="1"/>
  </cols>
  <sheetData>
    <row r="1" spans="1:8" x14ac:dyDescent="0.25">
      <c r="A1" t="s">
        <v>678</v>
      </c>
      <c r="B1" t="s">
        <v>679</v>
      </c>
      <c r="C1" t="s">
        <v>680</v>
      </c>
      <c r="D1" t="s">
        <v>710</v>
      </c>
    </row>
    <row r="2" spans="1:8" x14ac:dyDescent="0.25">
      <c r="A2">
        <v>1</v>
      </c>
      <c r="B2">
        <v>7</v>
      </c>
      <c r="C2">
        <v>71606</v>
      </c>
      <c r="D2">
        <f>$H$26+B2*$H$27</f>
        <v>99504.881939887127</v>
      </c>
      <c r="H2" t="s">
        <v>681</v>
      </c>
    </row>
    <row r="3" spans="1:8" x14ac:dyDescent="0.25">
      <c r="A3">
        <v>2</v>
      </c>
      <c r="B3">
        <v>20</v>
      </c>
      <c r="C3">
        <v>117313</v>
      </c>
      <c r="D3">
        <f t="shared" ref="D3:D31" si="0">$H$26+B3*$H$27</f>
        <v>105084.7305420659</v>
      </c>
      <c r="H3" t="s">
        <v>682</v>
      </c>
    </row>
    <row r="4" spans="1:8" x14ac:dyDescent="0.25">
      <c r="A4">
        <v>3</v>
      </c>
      <c r="B4">
        <v>15</v>
      </c>
      <c r="C4">
        <v>171699</v>
      </c>
      <c r="D4">
        <f t="shared" si="0"/>
        <v>102938.63492584329</v>
      </c>
      <c r="G4" t="s">
        <v>684</v>
      </c>
      <c r="H4">
        <v>21</v>
      </c>
    </row>
    <row r="5" spans="1:8" x14ac:dyDescent="0.25">
      <c r="A5">
        <v>4</v>
      </c>
      <c r="B5">
        <v>11</v>
      </c>
      <c r="C5">
        <v>38792</v>
      </c>
      <c r="D5">
        <f t="shared" si="0"/>
        <v>101221.7584328652</v>
      </c>
      <c r="G5" t="s">
        <v>685</v>
      </c>
      <c r="H5">
        <v>2000000</v>
      </c>
    </row>
    <row r="6" spans="1:8" x14ac:dyDescent="0.25">
      <c r="A6">
        <v>5</v>
      </c>
      <c r="B6">
        <v>8</v>
      </c>
      <c r="C6">
        <v>184969</v>
      </c>
      <c r="D6">
        <f t="shared" si="0"/>
        <v>99934.101063131646</v>
      </c>
      <c r="G6" t="s">
        <v>683</v>
      </c>
      <c r="H6" s="6">
        <f>$H$26+H4*$H$27</f>
        <v>105513.94966531041</v>
      </c>
    </row>
    <row r="7" spans="1:8" x14ac:dyDescent="0.25">
      <c r="A7">
        <v>6</v>
      </c>
      <c r="B7">
        <v>7</v>
      </c>
      <c r="C7">
        <v>98148</v>
      </c>
      <c r="D7">
        <f t="shared" si="0"/>
        <v>99504.881939887127</v>
      </c>
    </row>
    <row r="8" spans="1:8" x14ac:dyDescent="0.25">
      <c r="A8">
        <v>7</v>
      </c>
      <c r="B8">
        <v>19</v>
      </c>
      <c r="C8">
        <v>154243</v>
      </c>
      <c r="D8">
        <f t="shared" si="0"/>
        <v>104655.51141882138</v>
      </c>
    </row>
    <row r="9" spans="1:8" x14ac:dyDescent="0.25">
      <c r="A9">
        <v>8</v>
      </c>
      <c r="B9">
        <v>11</v>
      </c>
      <c r="C9">
        <v>150174</v>
      </c>
      <c r="D9">
        <f t="shared" si="0"/>
        <v>101221.7584328652</v>
      </c>
    </row>
    <row r="10" spans="1:8" x14ac:dyDescent="0.25">
      <c r="A10">
        <v>9</v>
      </c>
      <c r="B10">
        <v>11</v>
      </c>
      <c r="C10">
        <v>184555</v>
      </c>
      <c r="D10">
        <f t="shared" si="0"/>
        <v>101221.7584328652</v>
      </c>
      <c r="G10" t="s">
        <v>686</v>
      </c>
    </row>
    <row r="11" spans="1:8" ht="15.75" thickBot="1" x14ac:dyDescent="0.3">
      <c r="A11">
        <v>10</v>
      </c>
      <c r="B11">
        <v>4</v>
      </c>
      <c r="C11">
        <v>154358</v>
      </c>
      <c r="D11">
        <f t="shared" si="0"/>
        <v>98217.224570153572</v>
      </c>
    </row>
    <row r="12" spans="1:8" x14ac:dyDescent="0.25">
      <c r="A12">
        <v>11</v>
      </c>
      <c r="B12">
        <v>8</v>
      </c>
      <c r="C12">
        <v>78555</v>
      </c>
      <c r="D12">
        <f t="shared" si="0"/>
        <v>99934.101063131646</v>
      </c>
      <c r="G12" s="9" t="s">
        <v>687</v>
      </c>
      <c r="H12" s="9"/>
    </row>
    <row r="13" spans="1:8" x14ac:dyDescent="0.25">
      <c r="A13">
        <v>12</v>
      </c>
      <c r="B13">
        <v>3</v>
      </c>
      <c r="C13">
        <v>47159</v>
      </c>
      <c r="D13">
        <f t="shared" si="0"/>
        <v>97788.005446909039</v>
      </c>
      <c r="G13" t="s">
        <v>688</v>
      </c>
      <c r="H13">
        <v>5.1159279988721218E-2</v>
      </c>
    </row>
    <row r="14" spans="1:8" x14ac:dyDescent="0.25">
      <c r="A14">
        <v>13</v>
      </c>
      <c r="B14">
        <v>2</v>
      </c>
      <c r="C14">
        <v>140510</v>
      </c>
      <c r="D14">
        <f t="shared" si="0"/>
        <v>97358.786323664521</v>
      </c>
      <c r="G14" t="s">
        <v>689</v>
      </c>
      <c r="H14">
        <v>2.6172719289643711E-3</v>
      </c>
    </row>
    <row r="15" spans="1:8" x14ac:dyDescent="0.25">
      <c r="A15">
        <v>14</v>
      </c>
      <c r="B15">
        <v>12</v>
      </c>
      <c r="C15">
        <v>136530</v>
      </c>
      <c r="D15">
        <f t="shared" si="0"/>
        <v>101650.97755610973</v>
      </c>
      <c r="G15" t="s">
        <v>690</v>
      </c>
      <c r="H15">
        <v>-3.3003539787858326E-2</v>
      </c>
    </row>
    <row r="16" spans="1:8" x14ac:dyDescent="0.25">
      <c r="A16">
        <v>15</v>
      </c>
      <c r="B16">
        <v>6</v>
      </c>
      <c r="C16">
        <v>110077</v>
      </c>
      <c r="D16">
        <f t="shared" si="0"/>
        <v>99075.662816642609</v>
      </c>
      <c r="G16" t="s">
        <v>691</v>
      </c>
      <c r="H16">
        <v>50469.023337348503</v>
      </c>
    </row>
    <row r="17" spans="1:15" ht="15.75" thickBot="1" x14ac:dyDescent="0.3">
      <c r="A17">
        <v>16</v>
      </c>
      <c r="B17">
        <v>2</v>
      </c>
      <c r="C17">
        <v>65920</v>
      </c>
      <c r="D17">
        <f t="shared" si="0"/>
        <v>97358.786323664521</v>
      </c>
      <c r="G17" s="7" t="s">
        <v>692</v>
      </c>
      <c r="H17" s="7">
        <v>30</v>
      </c>
    </row>
    <row r="18" spans="1:15" x14ac:dyDescent="0.25">
      <c r="A18">
        <v>17</v>
      </c>
      <c r="B18">
        <v>1</v>
      </c>
      <c r="C18">
        <v>49457</v>
      </c>
      <c r="D18">
        <f t="shared" si="0"/>
        <v>96929.567200420002</v>
      </c>
    </row>
    <row r="19" spans="1:15" ht="15.75" thickBot="1" x14ac:dyDescent="0.3">
      <c r="A19">
        <v>18</v>
      </c>
      <c r="B19">
        <v>12</v>
      </c>
      <c r="C19">
        <v>108953</v>
      </c>
      <c r="D19">
        <f t="shared" si="0"/>
        <v>101650.97755610973</v>
      </c>
      <c r="G19" t="s">
        <v>693</v>
      </c>
    </row>
    <row r="20" spans="1:15" x14ac:dyDescent="0.25">
      <c r="A20">
        <v>19</v>
      </c>
      <c r="B20">
        <v>12</v>
      </c>
      <c r="C20">
        <v>82995</v>
      </c>
      <c r="D20">
        <f t="shared" si="0"/>
        <v>101650.97755610973</v>
      </c>
      <c r="G20" s="8"/>
      <c r="H20" s="8" t="s">
        <v>698</v>
      </c>
      <c r="I20" s="8" t="s">
        <v>699</v>
      </c>
      <c r="J20" s="8" t="s">
        <v>700</v>
      </c>
      <c r="K20" s="8" t="s">
        <v>701</v>
      </c>
      <c r="L20" s="8" t="s">
        <v>702</v>
      </c>
    </row>
    <row r="21" spans="1:15" x14ac:dyDescent="0.25">
      <c r="A21">
        <v>20</v>
      </c>
      <c r="B21">
        <v>17</v>
      </c>
      <c r="C21">
        <v>39692</v>
      </c>
      <c r="D21">
        <f t="shared" si="0"/>
        <v>103797.07317233233</v>
      </c>
      <c r="G21" t="s">
        <v>694</v>
      </c>
      <c r="H21">
        <v>1</v>
      </c>
      <c r="I21">
        <v>187152156.77679443</v>
      </c>
      <c r="J21">
        <v>187152156.77679443</v>
      </c>
      <c r="K21">
        <v>7.3475920475116738E-2</v>
      </c>
      <c r="L21">
        <v>0.78832985213182249</v>
      </c>
    </row>
    <row r="22" spans="1:15" x14ac:dyDescent="0.25">
      <c r="A22">
        <v>21</v>
      </c>
      <c r="B22">
        <v>10</v>
      </c>
      <c r="C22">
        <v>67065</v>
      </c>
      <c r="D22">
        <f t="shared" si="0"/>
        <v>100792.53930962068</v>
      </c>
      <c r="G22" t="s">
        <v>695</v>
      </c>
      <c r="H22">
        <v>28</v>
      </c>
      <c r="I22">
        <v>71319424865.523178</v>
      </c>
      <c r="J22">
        <v>2547122316.6258278</v>
      </c>
    </row>
    <row r="23" spans="1:15" ht="15.75" thickBot="1" x14ac:dyDescent="0.3">
      <c r="A23">
        <v>22</v>
      </c>
      <c r="B23">
        <v>16</v>
      </c>
      <c r="C23">
        <v>129299</v>
      </c>
      <c r="D23">
        <f t="shared" si="0"/>
        <v>103367.85404908781</v>
      </c>
      <c r="G23" s="7" t="s">
        <v>696</v>
      </c>
      <c r="H23" s="7">
        <v>29</v>
      </c>
      <c r="I23" s="7">
        <v>71506577022.299973</v>
      </c>
      <c r="J23" s="7"/>
      <c r="K23" s="7"/>
      <c r="L23" s="7"/>
    </row>
    <row r="24" spans="1:15" ht="15.75" thickBot="1" x14ac:dyDescent="0.3">
      <c r="A24">
        <v>23</v>
      </c>
      <c r="B24">
        <v>15</v>
      </c>
      <c r="C24">
        <v>193678</v>
      </c>
      <c r="D24">
        <f t="shared" si="0"/>
        <v>102938.63492584329</v>
      </c>
    </row>
    <row r="25" spans="1:15" x14ac:dyDescent="0.25">
      <c r="A25">
        <v>24</v>
      </c>
      <c r="B25">
        <v>15</v>
      </c>
      <c r="C25">
        <v>41534</v>
      </c>
      <c r="D25">
        <f t="shared" si="0"/>
        <v>102938.63492584329</v>
      </c>
      <c r="G25" s="8"/>
      <c r="H25" s="8" t="s">
        <v>703</v>
      </c>
      <c r="I25" s="8" t="s">
        <v>691</v>
      </c>
      <c r="J25" s="8" t="s">
        <v>704</v>
      </c>
      <c r="K25" s="8" t="s">
        <v>705</v>
      </c>
      <c r="L25" s="8" t="s">
        <v>706</v>
      </c>
      <c r="M25" s="8" t="s">
        <v>707</v>
      </c>
      <c r="N25" s="8" t="s">
        <v>708</v>
      </c>
      <c r="O25" s="8" t="s">
        <v>709</v>
      </c>
    </row>
    <row r="26" spans="1:15" x14ac:dyDescent="0.25">
      <c r="A26">
        <v>25</v>
      </c>
      <c r="B26">
        <v>19</v>
      </c>
      <c r="C26">
        <v>70397</v>
      </c>
      <c r="D26">
        <f t="shared" si="0"/>
        <v>104655.51141882138</v>
      </c>
      <c r="G26" t="s">
        <v>697</v>
      </c>
      <c r="H26">
        <v>96500.348077175484</v>
      </c>
      <c r="I26">
        <v>19332.891582488071</v>
      </c>
      <c r="J26">
        <v>4.9915113662865869</v>
      </c>
      <c r="K26">
        <v>2.8384660797879073E-5</v>
      </c>
      <c r="L26">
        <v>56898.71488805375</v>
      </c>
      <c r="M26">
        <v>136101.98126629723</v>
      </c>
      <c r="N26">
        <v>56898.71488805375</v>
      </c>
      <c r="O26">
        <v>136101.98126629723</v>
      </c>
    </row>
    <row r="27" spans="1:15" ht="15.75" thickBot="1" x14ac:dyDescent="0.3">
      <c r="A27">
        <v>26</v>
      </c>
      <c r="B27">
        <v>12</v>
      </c>
      <c r="C27">
        <v>121387</v>
      </c>
      <c r="D27">
        <f t="shared" si="0"/>
        <v>101650.97755610973</v>
      </c>
      <c r="G27" s="7" t="s">
        <v>679</v>
      </c>
      <c r="H27" s="7">
        <v>429.21912324452035</v>
      </c>
      <c r="I27" s="7">
        <v>1583.4579884855036</v>
      </c>
      <c r="J27" s="7">
        <v>0.27106442126389879</v>
      </c>
      <c r="K27" s="7">
        <v>0.78832985213180062</v>
      </c>
      <c r="L27" s="7">
        <v>-2814.3475291019176</v>
      </c>
      <c r="M27" s="7">
        <v>3672.7857755909581</v>
      </c>
      <c r="N27" s="7">
        <v>-2814.3475291019176</v>
      </c>
      <c r="O27" s="7">
        <v>3672.7857755909581</v>
      </c>
    </row>
    <row r="28" spans="1:15" x14ac:dyDescent="0.25">
      <c r="A28">
        <v>27</v>
      </c>
      <c r="B28">
        <v>20</v>
      </c>
      <c r="C28">
        <v>31016</v>
      </c>
      <c r="D28">
        <f t="shared" si="0"/>
        <v>105084.7305420659</v>
      </c>
    </row>
    <row r="29" spans="1:15" x14ac:dyDescent="0.25">
      <c r="A29">
        <v>28</v>
      </c>
      <c r="B29">
        <v>3</v>
      </c>
      <c r="C29">
        <v>85591</v>
      </c>
      <c r="D29">
        <f t="shared" si="0"/>
        <v>97788.005446909039</v>
      </c>
    </row>
    <row r="30" spans="1:15" x14ac:dyDescent="0.25">
      <c r="A30">
        <v>29</v>
      </c>
      <c r="B30">
        <v>5</v>
      </c>
      <c r="C30">
        <v>53247</v>
      </c>
      <c r="D30">
        <f t="shared" si="0"/>
        <v>98646.443693398091</v>
      </c>
    </row>
    <row r="31" spans="1:15" x14ac:dyDescent="0.25">
      <c r="A31">
        <v>30</v>
      </c>
      <c r="B31">
        <v>19</v>
      </c>
      <c r="C31">
        <v>54300</v>
      </c>
      <c r="D31">
        <f t="shared" si="0"/>
        <v>104655.51141882138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F61C-B863-4C7E-B918-6796306AF054}">
  <dimension ref="A1:I111"/>
  <sheetViews>
    <sheetView workbookViewId="0">
      <selection activeCell="B1" sqref="B1"/>
    </sheetView>
  </sheetViews>
  <sheetFormatPr defaultRowHeight="15" x14ac:dyDescent="0.25"/>
  <cols>
    <col min="1" max="1" width="14.7109375" bestFit="1" customWidth="1"/>
    <col min="2" max="2" width="40.140625" bestFit="1" customWidth="1"/>
    <col min="3" max="3" width="16" bestFit="1" customWidth="1"/>
    <col min="4" max="4" width="14.7109375" bestFit="1" customWidth="1"/>
    <col min="5" max="5" width="24.42578125" bestFit="1" customWidth="1"/>
    <col min="6" max="6" width="81.140625" bestFit="1" customWidth="1"/>
    <col min="7" max="7" width="17.28515625" bestFit="1" customWidth="1"/>
    <col min="8" max="8" width="11" bestFit="1" customWidth="1"/>
    <col min="9" max="9" width="8.42578125" bestFit="1" customWidth="1"/>
  </cols>
  <sheetData>
    <row r="1" spans="1:9" x14ac:dyDescent="0.25">
      <c r="A1" t="s">
        <v>298</v>
      </c>
      <c r="B1" t="s">
        <v>411</v>
      </c>
      <c r="C1" t="s">
        <v>412</v>
      </c>
      <c r="D1" t="s">
        <v>413</v>
      </c>
      <c r="E1" t="s">
        <v>414</v>
      </c>
      <c r="F1" t="s">
        <v>415</v>
      </c>
      <c r="G1" t="s">
        <v>416</v>
      </c>
      <c r="H1" t="s">
        <v>417</v>
      </c>
      <c r="I1" t="s">
        <v>418</v>
      </c>
    </row>
    <row r="2" spans="1:9" x14ac:dyDescent="0.25">
      <c r="A2" t="s">
        <v>374</v>
      </c>
      <c r="B2" t="s">
        <v>419</v>
      </c>
      <c r="C2" t="s">
        <v>420</v>
      </c>
      <c r="D2" s="2">
        <v>4.8611111111111112E-2</v>
      </c>
      <c r="E2" t="s">
        <v>421</v>
      </c>
      <c r="F2" t="s">
        <v>422</v>
      </c>
      <c r="G2">
        <v>7933</v>
      </c>
      <c r="H2">
        <v>48.81</v>
      </c>
      <c r="I2">
        <v>95.7</v>
      </c>
    </row>
    <row r="3" spans="1:9" x14ac:dyDescent="0.25">
      <c r="A3" t="s">
        <v>312</v>
      </c>
      <c r="B3" t="s">
        <v>423</v>
      </c>
      <c r="C3" t="s">
        <v>424</v>
      </c>
      <c r="D3" s="2">
        <v>4.8611111111111112E-2</v>
      </c>
      <c r="E3" t="s">
        <v>425</v>
      </c>
      <c r="F3" t="s">
        <v>426</v>
      </c>
      <c r="G3">
        <v>7305</v>
      </c>
      <c r="H3">
        <v>98.58</v>
      </c>
      <c r="I3">
        <v>214.3</v>
      </c>
    </row>
    <row r="4" spans="1:9" x14ac:dyDescent="0.25">
      <c r="A4" t="s">
        <v>375</v>
      </c>
      <c r="B4" t="s">
        <v>427</v>
      </c>
      <c r="C4" t="s">
        <v>420</v>
      </c>
      <c r="D4" s="2">
        <v>4.8611111111111112E-2</v>
      </c>
      <c r="E4" t="s">
        <v>428</v>
      </c>
      <c r="F4" t="s">
        <v>429</v>
      </c>
      <c r="G4">
        <v>6625</v>
      </c>
      <c r="H4">
        <v>68.989999999999995</v>
      </c>
      <c r="I4">
        <v>118.94</v>
      </c>
    </row>
    <row r="5" spans="1:9" x14ac:dyDescent="0.25">
      <c r="A5" t="s">
        <v>376</v>
      </c>
      <c r="B5" t="s">
        <v>430</v>
      </c>
      <c r="C5" t="s">
        <v>420</v>
      </c>
      <c r="D5" s="2">
        <v>4.8611111111111112E-2</v>
      </c>
      <c r="E5" t="s">
        <v>431</v>
      </c>
      <c r="F5" t="s">
        <v>432</v>
      </c>
      <c r="G5">
        <v>5582</v>
      </c>
      <c r="H5">
        <v>91.02</v>
      </c>
      <c r="I5">
        <v>193.66</v>
      </c>
    </row>
    <row r="6" spans="1:9" x14ac:dyDescent="0.25">
      <c r="A6" t="s">
        <v>341</v>
      </c>
      <c r="B6" t="s">
        <v>433</v>
      </c>
      <c r="C6" t="s">
        <v>424</v>
      </c>
      <c r="D6" s="2">
        <v>4.8611111111111112E-2</v>
      </c>
      <c r="E6" t="s">
        <v>434</v>
      </c>
      <c r="F6" t="s">
        <v>435</v>
      </c>
      <c r="G6">
        <v>3252</v>
      </c>
      <c r="H6">
        <v>85.68</v>
      </c>
      <c r="I6">
        <v>136</v>
      </c>
    </row>
    <row r="7" spans="1:9" x14ac:dyDescent="0.25">
      <c r="A7" t="s">
        <v>313</v>
      </c>
      <c r="B7" t="s">
        <v>436</v>
      </c>
      <c r="C7" t="s">
        <v>424</v>
      </c>
      <c r="D7" s="2">
        <v>4.8611111111111112E-2</v>
      </c>
      <c r="E7" t="s">
        <v>437</v>
      </c>
      <c r="F7" t="s">
        <v>435</v>
      </c>
      <c r="G7">
        <v>6791</v>
      </c>
      <c r="H7">
        <v>103.42</v>
      </c>
      <c r="I7">
        <v>147.74</v>
      </c>
    </row>
    <row r="8" spans="1:9" x14ac:dyDescent="0.25">
      <c r="A8" t="s">
        <v>382</v>
      </c>
      <c r="B8" t="s">
        <v>438</v>
      </c>
      <c r="C8" t="s">
        <v>424</v>
      </c>
      <c r="D8" s="2">
        <v>0.05</v>
      </c>
      <c r="E8" t="s">
        <v>439</v>
      </c>
      <c r="F8" t="s">
        <v>440</v>
      </c>
      <c r="G8">
        <v>68</v>
      </c>
      <c r="H8">
        <v>95.34</v>
      </c>
      <c r="I8">
        <v>194.57</v>
      </c>
    </row>
    <row r="9" spans="1:9" x14ac:dyDescent="0.25">
      <c r="A9" t="s">
        <v>342</v>
      </c>
      <c r="B9" t="s">
        <v>441</v>
      </c>
      <c r="C9" t="s">
        <v>424</v>
      </c>
      <c r="D9" s="2">
        <v>0.05</v>
      </c>
      <c r="E9" t="s">
        <v>437</v>
      </c>
      <c r="F9" t="s">
        <v>426</v>
      </c>
      <c r="G9">
        <v>3619</v>
      </c>
      <c r="H9">
        <v>95.59</v>
      </c>
      <c r="I9">
        <v>207.8</v>
      </c>
    </row>
    <row r="10" spans="1:9" x14ac:dyDescent="0.25">
      <c r="A10" t="s">
        <v>314</v>
      </c>
      <c r="B10" t="s">
        <v>442</v>
      </c>
      <c r="C10" t="s">
        <v>443</v>
      </c>
      <c r="D10" s="2">
        <v>0.05</v>
      </c>
      <c r="E10" t="s">
        <v>444</v>
      </c>
      <c r="F10" t="s">
        <v>445</v>
      </c>
      <c r="G10">
        <v>1579</v>
      </c>
      <c r="H10">
        <v>77.900000000000006</v>
      </c>
      <c r="I10">
        <v>136.66999999999999</v>
      </c>
    </row>
    <row r="11" spans="1:9" x14ac:dyDescent="0.25">
      <c r="A11" t="s">
        <v>377</v>
      </c>
      <c r="B11" t="s">
        <v>446</v>
      </c>
      <c r="C11" t="s">
        <v>420</v>
      </c>
      <c r="D11" s="2">
        <v>0.05</v>
      </c>
      <c r="E11" t="s">
        <v>447</v>
      </c>
      <c r="F11" t="s">
        <v>448</v>
      </c>
      <c r="G11">
        <v>9997</v>
      </c>
      <c r="H11">
        <v>66.27</v>
      </c>
      <c r="I11">
        <v>150.62</v>
      </c>
    </row>
    <row r="12" spans="1:9" x14ac:dyDescent="0.25">
      <c r="A12" t="s">
        <v>328</v>
      </c>
      <c r="B12" t="s">
        <v>449</v>
      </c>
      <c r="C12" t="s">
        <v>424</v>
      </c>
      <c r="D12" s="2">
        <v>5.4166666666666669E-2</v>
      </c>
      <c r="E12" t="s">
        <v>444</v>
      </c>
      <c r="F12" t="s">
        <v>641</v>
      </c>
      <c r="G12">
        <v>6906</v>
      </c>
      <c r="H12">
        <v>89.14</v>
      </c>
      <c r="I12">
        <v>151.08000000000001</v>
      </c>
    </row>
    <row r="13" spans="1:9" x14ac:dyDescent="0.25">
      <c r="A13" t="s">
        <v>383</v>
      </c>
      <c r="B13" t="s">
        <v>450</v>
      </c>
      <c r="C13" t="s">
        <v>424</v>
      </c>
      <c r="D13" s="2">
        <v>0.05</v>
      </c>
      <c r="E13" t="s">
        <v>444</v>
      </c>
      <c r="F13" t="s">
        <v>451</v>
      </c>
      <c r="G13">
        <v>9123</v>
      </c>
      <c r="H13">
        <v>75.16</v>
      </c>
      <c r="I13">
        <v>117.44</v>
      </c>
    </row>
    <row r="14" spans="1:9" x14ac:dyDescent="0.25">
      <c r="A14" t="s">
        <v>343</v>
      </c>
      <c r="B14" t="s">
        <v>452</v>
      </c>
      <c r="C14" t="s">
        <v>424</v>
      </c>
      <c r="D14" s="2">
        <v>0.05</v>
      </c>
      <c r="E14" t="s">
        <v>437</v>
      </c>
      <c r="F14" t="s">
        <v>426</v>
      </c>
      <c r="G14">
        <v>1049</v>
      </c>
      <c r="H14">
        <v>83.05</v>
      </c>
      <c r="I14">
        <v>173.02</v>
      </c>
    </row>
    <row r="15" spans="1:9" x14ac:dyDescent="0.25">
      <c r="A15" t="s">
        <v>384</v>
      </c>
      <c r="B15" t="s">
        <v>453</v>
      </c>
      <c r="C15" t="s">
        <v>424</v>
      </c>
      <c r="D15" s="2">
        <v>0.05</v>
      </c>
      <c r="E15" t="s">
        <v>454</v>
      </c>
      <c r="F15" t="s">
        <v>455</v>
      </c>
      <c r="G15">
        <v>5663</v>
      </c>
      <c r="H15">
        <v>31.92</v>
      </c>
      <c r="I15">
        <v>79.8</v>
      </c>
    </row>
    <row r="16" spans="1:9" x14ac:dyDescent="0.25">
      <c r="A16" t="s">
        <v>329</v>
      </c>
      <c r="B16" t="s">
        <v>456</v>
      </c>
      <c r="C16" t="s">
        <v>443</v>
      </c>
      <c r="D16" s="2">
        <v>0.05</v>
      </c>
      <c r="E16" t="s">
        <v>457</v>
      </c>
      <c r="F16" t="s">
        <v>642</v>
      </c>
      <c r="G16">
        <v>6125</v>
      </c>
      <c r="H16">
        <v>55.7</v>
      </c>
      <c r="I16">
        <v>118.5</v>
      </c>
    </row>
    <row r="17" spans="1:9" x14ac:dyDescent="0.25">
      <c r="A17" t="s">
        <v>385</v>
      </c>
      <c r="B17" t="s">
        <v>458</v>
      </c>
      <c r="C17" t="s">
        <v>424</v>
      </c>
      <c r="D17" s="2">
        <v>0.05</v>
      </c>
      <c r="E17" t="s">
        <v>444</v>
      </c>
      <c r="F17" t="s">
        <v>459</v>
      </c>
      <c r="G17">
        <v>7323</v>
      </c>
      <c r="H17">
        <v>58.73</v>
      </c>
      <c r="I17">
        <v>115.16</v>
      </c>
    </row>
    <row r="18" spans="1:9" x14ac:dyDescent="0.25">
      <c r="A18" t="s">
        <v>315</v>
      </c>
      <c r="B18" t="s">
        <v>460</v>
      </c>
      <c r="C18" t="s">
        <v>443</v>
      </c>
      <c r="D18" s="2">
        <v>5.4166666666666669E-2</v>
      </c>
      <c r="E18" t="s">
        <v>454</v>
      </c>
      <c r="F18" t="s">
        <v>461</v>
      </c>
      <c r="G18">
        <v>2613</v>
      </c>
      <c r="H18">
        <v>58.33</v>
      </c>
      <c r="I18">
        <v>116.67</v>
      </c>
    </row>
    <row r="19" spans="1:9" x14ac:dyDescent="0.25">
      <c r="A19" t="s">
        <v>398</v>
      </c>
      <c r="B19" t="s">
        <v>462</v>
      </c>
      <c r="C19" t="s">
        <v>424</v>
      </c>
      <c r="D19" s="2">
        <v>5.4166666666666669E-2</v>
      </c>
      <c r="E19" t="s">
        <v>428</v>
      </c>
      <c r="F19" t="s">
        <v>463</v>
      </c>
      <c r="G19">
        <v>3975</v>
      </c>
      <c r="H19">
        <v>83.51</v>
      </c>
      <c r="I19">
        <v>141.54</v>
      </c>
    </row>
    <row r="20" spans="1:9" x14ac:dyDescent="0.25">
      <c r="A20" t="s">
        <v>310</v>
      </c>
      <c r="B20" t="s">
        <v>464</v>
      </c>
      <c r="C20" t="s">
        <v>465</v>
      </c>
      <c r="D20" s="2">
        <v>5.4166666666666669E-2</v>
      </c>
      <c r="E20" t="s">
        <v>434</v>
      </c>
      <c r="F20" t="s">
        <v>466</v>
      </c>
      <c r="G20">
        <v>8693</v>
      </c>
      <c r="H20">
        <v>60.62</v>
      </c>
      <c r="I20">
        <v>102.74</v>
      </c>
    </row>
    <row r="21" spans="1:9" x14ac:dyDescent="0.25">
      <c r="A21" t="s">
        <v>311</v>
      </c>
      <c r="B21" t="s">
        <v>467</v>
      </c>
      <c r="C21" t="s">
        <v>465</v>
      </c>
      <c r="D21" s="2">
        <v>5.4166666666666669E-2</v>
      </c>
      <c r="E21" t="s">
        <v>454</v>
      </c>
      <c r="F21" t="s">
        <v>468</v>
      </c>
      <c r="G21">
        <v>8635</v>
      </c>
      <c r="H21">
        <v>24.26</v>
      </c>
      <c r="I21">
        <v>53.91</v>
      </c>
    </row>
    <row r="22" spans="1:9" x14ac:dyDescent="0.25">
      <c r="A22" t="s">
        <v>403</v>
      </c>
      <c r="B22" t="s">
        <v>469</v>
      </c>
      <c r="C22" t="s">
        <v>424</v>
      </c>
      <c r="D22" s="2">
        <v>5.4166666666666669E-2</v>
      </c>
      <c r="E22" t="s">
        <v>425</v>
      </c>
      <c r="F22" t="s">
        <v>470</v>
      </c>
      <c r="G22">
        <v>9042</v>
      </c>
      <c r="H22">
        <v>65.959999999999994</v>
      </c>
      <c r="I22">
        <v>124.44</v>
      </c>
    </row>
    <row r="23" spans="1:9" x14ac:dyDescent="0.25">
      <c r="A23" t="s">
        <v>356</v>
      </c>
      <c r="B23" t="s">
        <v>471</v>
      </c>
      <c r="C23" t="s">
        <v>472</v>
      </c>
      <c r="D23" s="2">
        <v>5.4166666666666669E-2</v>
      </c>
      <c r="E23" t="s">
        <v>431</v>
      </c>
      <c r="F23" t="s">
        <v>473</v>
      </c>
      <c r="G23">
        <v>5330</v>
      </c>
      <c r="H23">
        <v>77.27</v>
      </c>
      <c r="I23">
        <v>157.69</v>
      </c>
    </row>
    <row r="24" spans="1:9" x14ac:dyDescent="0.25">
      <c r="A24" t="s">
        <v>302</v>
      </c>
      <c r="B24" t="s">
        <v>474</v>
      </c>
      <c r="C24" t="s">
        <v>465</v>
      </c>
      <c r="D24" s="2">
        <v>5.4166666666666669E-2</v>
      </c>
      <c r="E24" t="s">
        <v>444</v>
      </c>
      <c r="F24" t="s">
        <v>475</v>
      </c>
      <c r="G24">
        <v>2724</v>
      </c>
      <c r="H24">
        <v>86.7</v>
      </c>
      <c r="I24">
        <v>170</v>
      </c>
    </row>
    <row r="25" spans="1:9" x14ac:dyDescent="0.25">
      <c r="A25" t="s">
        <v>386</v>
      </c>
      <c r="B25" t="s">
        <v>476</v>
      </c>
      <c r="C25" t="s">
        <v>424</v>
      </c>
      <c r="D25" s="2">
        <v>5.4166666666666669E-2</v>
      </c>
      <c r="E25" t="s">
        <v>477</v>
      </c>
      <c r="F25" t="s">
        <v>478</v>
      </c>
      <c r="G25">
        <v>8826</v>
      </c>
      <c r="H25">
        <v>53.9</v>
      </c>
      <c r="I25">
        <v>77</v>
      </c>
    </row>
    <row r="26" spans="1:9" x14ac:dyDescent="0.25">
      <c r="A26" t="s">
        <v>399</v>
      </c>
      <c r="B26" t="s">
        <v>479</v>
      </c>
      <c r="C26" t="s">
        <v>424</v>
      </c>
      <c r="D26" s="2">
        <v>5.4166666666666669E-2</v>
      </c>
      <c r="E26" t="s">
        <v>421</v>
      </c>
      <c r="F26" t="s">
        <v>480</v>
      </c>
      <c r="G26">
        <v>9772</v>
      </c>
      <c r="H26">
        <v>93.89</v>
      </c>
      <c r="I26">
        <v>142.25</v>
      </c>
    </row>
    <row r="27" spans="1:9" x14ac:dyDescent="0.25">
      <c r="A27" t="s">
        <v>330</v>
      </c>
      <c r="B27" t="s">
        <v>481</v>
      </c>
      <c r="C27" t="s">
        <v>424</v>
      </c>
      <c r="D27" s="2">
        <v>5.4166666666666669E-2</v>
      </c>
      <c r="E27" t="s">
        <v>477</v>
      </c>
      <c r="F27" t="s">
        <v>426</v>
      </c>
      <c r="G27">
        <v>4724</v>
      </c>
      <c r="H27">
        <v>101.51</v>
      </c>
      <c r="I27">
        <v>163.72999999999999</v>
      </c>
    </row>
    <row r="28" spans="1:9" x14ac:dyDescent="0.25">
      <c r="A28" t="s">
        <v>303</v>
      </c>
      <c r="B28" t="s">
        <v>482</v>
      </c>
      <c r="C28" t="s">
        <v>465</v>
      </c>
      <c r="D28" s="2">
        <v>5.4166666666666669E-2</v>
      </c>
      <c r="E28" t="s">
        <v>434</v>
      </c>
      <c r="F28" t="s">
        <v>483</v>
      </c>
      <c r="G28">
        <v>540</v>
      </c>
      <c r="H28">
        <v>33.299999999999997</v>
      </c>
      <c r="I28">
        <v>60.54</v>
      </c>
    </row>
    <row r="29" spans="1:9" x14ac:dyDescent="0.25">
      <c r="A29" t="s">
        <v>331</v>
      </c>
      <c r="B29" t="s">
        <v>484</v>
      </c>
      <c r="C29" t="s">
        <v>443</v>
      </c>
      <c r="D29" s="2">
        <v>5.4166666666666669E-2</v>
      </c>
      <c r="E29" t="s">
        <v>447</v>
      </c>
      <c r="F29" t="s">
        <v>485</v>
      </c>
      <c r="G29">
        <v>8258</v>
      </c>
      <c r="H29">
        <v>74.86</v>
      </c>
      <c r="I29">
        <v>122.73</v>
      </c>
    </row>
    <row r="30" spans="1:9" x14ac:dyDescent="0.25">
      <c r="A30" t="s">
        <v>306</v>
      </c>
      <c r="B30" t="s">
        <v>486</v>
      </c>
      <c r="C30" t="s">
        <v>465</v>
      </c>
      <c r="D30" s="2">
        <v>5.4166666666666669E-2</v>
      </c>
      <c r="E30" t="s">
        <v>439</v>
      </c>
      <c r="F30" t="s">
        <v>487</v>
      </c>
      <c r="G30">
        <v>9354</v>
      </c>
      <c r="H30">
        <v>58.48</v>
      </c>
      <c r="I30">
        <v>127.13</v>
      </c>
    </row>
    <row r="31" spans="1:9" x14ac:dyDescent="0.25">
      <c r="A31" t="s">
        <v>316</v>
      </c>
      <c r="B31" t="s">
        <v>488</v>
      </c>
      <c r="C31" t="s">
        <v>443</v>
      </c>
      <c r="D31" s="2">
        <v>5.4166666666666669E-2</v>
      </c>
      <c r="E31" t="s">
        <v>489</v>
      </c>
      <c r="F31" t="s">
        <v>490</v>
      </c>
      <c r="G31">
        <v>2018</v>
      </c>
      <c r="H31">
        <v>24.92</v>
      </c>
      <c r="I31">
        <v>60.77</v>
      </c>
    </row>
    <row r="32" spans="1:9" x14ac:dyDescent="0.25">
      <c r="A32" t="s">
        <v>357</v>
      </c>
      <c r="B32" t="s">
        <v>491</v>
      </c>
      <c r="C32" t="s">
        <v>472</v>
      </c>
      <c r="D32" s="2">
        <v>9.166666666666666E-2</v>
      </c>
      <c r="E32" t="s">
        <v>477</v>
      </c>
      <c r="F32" t="s">
        <v>492</v>
      </c>
      <c r="G32">
        <v>992</v>
      </c>
      <c r="H32">
        <v>49</v>
      </c>
      <c r="I32">
        <v>84.48</v>
      </c>
    </row>
    <row r="33" spans="1:9" x14ac:dyDescent="0.25">
      <c r="A33" t="s">
        <v>378</v>
      </c>
      <c r="B33" t="s">
        <v>493</v>
      </c>
      <c r="C33" t="s">
        <v>420</v>
      </c>
      <c r="D33" s="2">
        <v>5.4166666666666669E-2</v>
      </c>
      <c r="E33" t="s">
        <v>444</v>
      </c>
      <c r="F33" t="s">
        <v>494</v>
      </c>
      <c r="G33">
        <v>4357</v>
      </c>
      <c r="H33">
        <v>24.23</v>
      </c>
      <c r="I33">
        <v>60.57</v>
      </c>
    </row>
    <row r="34" spans="1:9" x14ac:dyDescent="0.25">
      <c r="A34" t="s">
        <v>307</v>
      </c>
      <c r="B34" t="s">
        <v>495</v>
      </c>
      <c r="C34" t="s">
        <v>465</v>
      </c>
      <c r="D34" s="2">
        <v>5.4166666666666669E-2</v>
      </c>
      <c r="E34" t="s">
        <v>477</v>
      </c>
      <c r="F34" t="s">
        <v>496</v>
      </c>
      <c r="G34">
        <v>548</v>
      </c>
      <c r="H34">
        <v>72.56</v>
      </c>
      <c r="I34">
        <v>168.75</v>
      </c>
    </row>
    <row r="35" spans="1:9" x14ac:dyDescent="0.25">
      <c r="A35" t="s">
        <v>400</v>
      </c>
      <c r="B35" t="s">
        <v>497</v>
      </c>
      <c r="C35" t="s">
        <v>424</v>
      </c>
      <c r="D35" s="2">
        <v>5.4166666666666669E-2</v>
      </c>
      <c r="E35" t="s">
        <v>431</v>
      </c>
      <c r="F35" t="s">
        <v>498</v>
      </c>
      <c r="G35">
        <v>8164</v>
      </c>
      <c r="H35">
        <v>56.76</v>
      </c>
      <c r="I35">
        <v>132</v>
      </c>
    </row>
    <row r="36" spans="1:9" x14ac:dyDescent="0.25">
      <c r="A36" t="s">
        <v>317</v>
      </c>
      <c r="B36" t="s">
        <v>499</v>
      </c>
      <c r="C36" t="s">
        <v>465</v>
      </c>
      <c r="D36" s="2">
        <v>5.4166666666666669E-2</v>
      </c>
      <c r="E36" t="s">
        <v>489</v>
      </c>
      <c r="F36" t="s">
        <v>500</v>
      </c>
      <c r="G36">
        <v>4189</v>
      </c>
      <c r="H36">
        <v>60.78</v>
      </c>
      <c r="I36">
        <v>101.31</v>
      </c>
    </row>
    <row r="37" spans="1:9" x14ac:dyDescent="0.25">
      <c r="A37" t="s">
        <v>318</v>
      </c>
      <c r="B37" t="s">
        <v>501</v>
      </c>
      <c r="C37" t="s">
        <v>465</v>
      </c>
      <c r="D37" s="2">
        <v>5.4166666666666669E-2</v>
      </c>
      <c r="E37" t="s">
        <v>421</v>
      </c>
      <c r="F37" t="s">
        <v>502</v>
      </c>
      <c r="G37">
        <v>5649</v>
      </c>
      <c r="H37">
        <v>34.35</v>
      </c>
      <c r="I37">
        <v>62.46</v>
      </c>
    </row>
    <row r="38" spans="1:9" x14ac:dyDescent="0.25">
      <c r="A38" t="s">
        <v>358</v>
      </c>
      <c r="B38" t="s">
        <v>503</v>
      </c>
      <c r="C38" t="s">
        <v>504</v>
      </c>
      <c r="D38" s="2">
        <v>5.4166666666666669E-2</v>
      </c>
      <c r="E38" t="s">
        <v>421</v>
      </c>
      <c r="F38" t="s">
        <v>505</v>
      </c>
      <c r="G38">
        <v>4259</v>
      </c>
      <c r="H38">
        <v>51.61</v>
      </c>
      <c r="I38">
        <v>86.02</v>
      </c>
    </row>
    <row r="39" spans="1:9" x14ac:dyDescent="0.25">
      <c r="A39" t="s">
        <v>319</v>
      </c>
      <c r="B39" t="s">
        <v>506</v>
      </c>
      <c r="C39" t="s">
        <v>465</v>
      </c>
      <c r="D39" s="2">
        <v>5.4166666666666669E-2</v>
      </c>
      <c r="E39" t="s">
        <v>431</v>
      </c>
      <c r="F39" t="s">
        <v>507</v>
      </c>
      <c r="G39">
        <v>5992</v>
      </c>
      <c r="H39">
        <v>60.74</v>
      </c>
      <c r="I39">
        <v>104.72</v>
      </c>
    </row>
    <row r="40" spans="1:9" x14ac:dyDescent="0.25">
      <c r="A40" t="s">
        <v>344</v>
      </c>
      <c r="B40" t="s">
        <v>508</v>
      </c>
      <c r="C40" t="s">
        <v>465</v>
      </c>
      <c r="D40" s="2">
        <v>5.4166666666666669E-2</v>
      </c>
      <c r="E40" t="s">
        <v>447</v>
      </c>
      <c r="F40" t="s">
        <v>509</v>
      </c>
      <c r="G40">
        <v>3913</v>
      </c>
      <c r="H40">
        <v>68.3</v>
      </c>
      <c r="I40">
        <v>136.59</v>
      </c>
    </row>
    <row r="41" spans="1:9" x14ac:dyDescent="0.25">
      <c r="A41" t="s">
        <v>332</v>
      </c>
      <c r="B41" t="s">
        <v>510</v>
      </c>
      <c r="C41" t="s">
        <v>424</v>
      </c>
      <c r="D41" s="2">
        <v>5.4166666666666669E-2</v>
      </c>
      <c r="E41" t="s">
        <v>447</v>
      </c>
      <c r="F41" t="s">
        <v>511</v>
      </c>
      <c r="G41">
        <v>8347</v>
      </c>
      <c r="H41">
        <v>77.900000000000006</v>
      </c>
      <c r="I41">
        <v>169.34</v>
      </c>
    </row>
    <row r="42" spans="1:9" x14ac:dyDescent="0.25">
      <c r="A42" t="s">
        <v>512</v>
      </c>
      <c r="B42" t="s">
        <v>513</v>
      </c>
      <c r="C42" t="s">
        <v>424</v>
      </c>
      <c r="D42" s="2">
        <v>5.4166666666666669E-2</v>
      </c>
      <c r="E42" t="s">
        <v>428</v>
      </c>
      <c r="F42" t="s">
        <v>514</v>
      </c>
      <c r="G42">
        <v>7733</v>
      </c>
      <c r="H42">
        <v>57.01</v>
      </c>
      <c r="I42">
        <v>107.57</v>
      </c>
    </row>
    <row r="43" spans="1:9" x14ac:dyDescent="0.25">
      <c r="A43" t="s">
        <v>345</v>
      </c>
      <c r="B43" t="s">
        <v>515</v>
      </c>
      <c r="C43" t="s">
        <v>516</v>
      </c>
      <c r="D43" s="2">
        <v>5.4166666666666669E-2</v>
      </c>
      <c r="E43" t="s">
        <v>489</v>
      </c>
      <c r="F43" t="s">
        <v>517</v>
      </c>
      <c r="G43">
        <v>6450</v>
      </c>
      <c r="H43">
        <v>67.56</v>
      </c>
      <c r="I43">
        <v>100.84</v>
      </c>
    </row>
    <row r="44" spans="1:9" x14ac:dyDescent="0.25">
      <c r="A44" t="s">
        <v>387</v>
      </c>
      <c r="B44" t="s">
        <v>518</v>
      </c>
      <c r="C44" t="s">
        <v>424</v>
      </c>
      <c r="D44" s="2">
        <v>5.4166666666666669E-2</v>
      </c>
      <c r="E44" t="s">
        <v>421</v>
      </c>
      <c r="F44" t="s">
        <v>519</v>
      </c>
      <c r="G44">
        <v>1917</v>
      </c>
      <c r="H44">
        <v>49.05</v>
      </c>
      <c r="I44">
        <v>80.41</v>
      </c>
    </row>
    <row r="45" spans="1:9" x14ac:dyDescent="0.25">
      <c r="A45" t="s">
        <v>320</v>
      </c>
      <c r="B45" t="s">
        <v>520</v>
      </c>
      <c r="C45" t="s">
        <v>465</v>
      </c>
      <c r="D45" s="2">
        <v>5.4166666666666669E-2</v>
      </c>
      <c r="E45" t="s">
        <v>457</v>
      </c>
      <c r="F45" t="s">
        <v>521</v>
      </c>
      <c r="G45">
        <v>7913</v>
      </c>
      <c r="H45">
        <v>57.54</v>
      </c>
      <c r="I45">
        <v>99.21</v>
      </c>
    </row>
    <row r="46" spans="1:9" x14ac:dyDescent="0.25">
      <c r="A46" t="s">
        <v>388</v>
      </c>
      <c r="B46" t="s">
        <v>522</v>
      </c>
      <c r="C46" t="s">
        <v>424</v>
      </c>
      <c r="D46" s="2">
        <v>5.4166666666666669E-2</v>
      </c>
      <c r="E46" t="s">
        <v>477</v>
      </c>
      <c r="F46" t="s">
        <v>523</v>
      </c>
      <c r="G46">
        <v>9127</v>
      </c>
      <c r="H46">
        <v>73.489999999999995</v>
      </c>
      <c r="I46">
        <v>146.99</v>
      </c>
    </row>
    <row r="47" spans="1:9" x14ac:dyDescent="0.25">
      <c r="A47" t="s">
        <v>401</v>
      </c>
      <c r="B47" t="s">
        <v>524</v>
      </c>
      <c r="C47" t="s">
        <v>424</v>
      </c>
      <c r="D47" s="2">
        <v>5.4166666666666669E-2</v>
      </c>
      <c r="E47" t="s">
        <v>477</v>
      </c>
      <c r="F47" t="s">
        <v>525</v>
      </c>
      <c r="G47">
        <v>8990</v>
      </c>
      <c r="H47">
        <v>62.16</v>
      </c>
      <c r="I47">
        <v>141.28</v>
      </c>
    </row>
    <row r="48" spans="1:9" x14ac:dyDescent="0.25">
      <c r="A48" t="s">
        <v>389</v>
      </c>
      <c r="B48" t="s">
        <v>526</v>
      </c>
      <c r="C48" t="s">
        <v>420</v>
      </c>
      <c r="D48" s="2">
        <v>5.4166666666666669E-2</v>
      </c>
      <c r="E48" t="s">
        <v>454</v>
      </c>
      <c r="F48" t="s">
        <v>527</v>
      </c>
      <c r="G48">
        <v>7689</v>
      </c>
      <c r="H48">
        <v>32.950000000000003</v>
      </c>
      <c r="I48">
        <v>62.17</v>
      </c>
    </row>
    <row r="49" spans="1:9" x14ac:dyDescent="0.25">
      <c r="A49" t="s">
        <v>359</v>
      </c>
      <c r="B49" t="s">
        <v>528</v>
      </c>
      <c r="C49" t="s">
        <v>465</v>
      </c>
      <c r="D49" s="2">
        <v>5.4166666666666669E-2</v>
      </c>
      <c r="E49" t="s">
        <v>457</v>
      </c>
      <c r="F49" t="s">
        <v>529</v>
      </c>
      <c r="G49">
        <v>2378</v>
      </c>
      <c r="H49">
        <v>64.58</v>
      </c>
      <c r="I49">
        <v>105.87</v>
      </c>
    </row>
    <row r="50" spans="1:9" x14ac:dyDescent="0.25">
      <c r="A50" t="s">
        <v>333</v>
      </c>
      <c r="B50" t="s">
        <v>530</v>
      </c>
      <c r="C50" t="s">
        <v>424</v>
      </c>
      <c r="D50" s="2">
        <v>5.4166666666666669E-2</v>
      </c>
      <c r="E50" t="s">
        <v>421</v>
      </c>
      <c r="F50" t="s">
        <v>531</v>
      </c>
      <c r="G50">
        <v>5545</v>
      </c>
      <c r="H50">
        <v>91.92</v>
      </c>
      <c r="I50">
        <v>143.62</v>
      </c>
    </row>
    <row r="51" spans="1:9" x14ac:dyDescent="0.25">
      <c r="A51" t="s">
        <v>304</v>
      </c>
      <c r="B51" t="s">
        <v>532</v>
      </c>
      <c r="C51" t="s">
        <v>465</v>
      </c>
      <c r="D51" s="2">
        <v>5.4166666666666669E-2</v>
      </c>
      <c r="E51" t="s">
        <v>457</v>
      </c>
      <c r="F51" t="s">
        <v>533</v>
      </c>
      <c r="G51">
        <v>6553</v>
      </c>
      <c r="H51">
        <v>43.26</v>
      </c>
      <c r="I51">
        <v>92.03</v>
      </c>
    </row>
    <row r="52" spans="1:9" x14ac:dyDescent="0.25">
      <c r="A52" t="s">
        <v>346</v>
      </c>
      <c r="B52" t="s">
        <v>534</v>
      </c>
      <c r="C52" t="s">
        <v>465</v>
      </c>
      <c r="D52" s="2">
        <v>5.4166666666666669E-2</v>
      </c>
      <c r="E52" t="s">
        <v>457</v>
      </c>
      <c r="F52" t="s">
        <v>509</v>
      </c>
      <c r="G52">
        <v>8290</v>
      </c>
      <c r="H52">
        <v>52.66</v>
      </c>
      <c r="I52">
        <v>87.77</v>
      </c>
    </row>
    <row r="53" spans="1:9" x14ac:dyDescent="0.25">
      <c r="A53" t="s">
        <v>321</v>
      </c>
      <c r="B53" t="s">
        <v>535</v>
      </c>
      <c r="C53" t="s">
        <v>443</v>
      </c>
      <c r="D53" s="2">
        <v>5.4166666666666669E-2</v>
      </c>
      <c r="E53" t="s">
        <v>434</v>
      </c>
      <c r="F53" t="s">
        <v>536</v>
      </c>
      <c r="G53">
        <v>3128</v>
      </c>
      <c r="H53">
        <v>84.76</v>
      </c>
      <c r="I53">
        <v>121.08</v>
      </c>
    </row>
    <row r="54" spans="1:9" x14ac:dyDescent="0.25">
      <c r="A54" t="s">
        <v>322</v>
      </c>
      <c r="B54" t="s">
        <v>537</v>
      </c>
      <c r="C54" t="s">
        <v>465</v>
      </c>
      <c r="D54" s="2">
        <v>5.4166666666666669E-2</v>
      </c>
      <c r="E54" t="s">
        <v>454</v>
      </c>
      <c r="F54" t="s">
        <v>538</v>
      </c>
      <c r="G54">
        <v>6645</v>
      </c>
      <c r="H54">
        <v>23.14</v>
      </c>
      <c r="I54">
        <v>50.31</v>
      </c>
    </row>
    <row r="55" spans="1:9" x14ac:dyDescent="0.25">
      <c r="A55" t="s">
        <v>390</v>
      </c>
      <c r="B55" t="s">
        <v>539</v>
      </c>
      <c r="C55" t="s">
        <v>424</v>
      </c>
      <c r="D55" s="2">
        <v>5.4166666666666669E-2</v>
      </c>
      <c r="E55" t="s">
        <v>425</v>
      </c>
      <c r="F55" t="s">
        <v>540</v>
      </c>
      <c r="G55">
        <v>1249</v>
      </c>
      <c r="H55">
        <v>69.930000000000007</v>
      </c>
      <c r="I55">
        <v>148.80000000000001</v>
      </c>
    </row>
    <row r="56" spans="1:9" x14ac:dyDescent="0.25">
      <c r="A56" t="s">
        <v>404</v>
      </c>
      <c r="B56" t="s">
        <v>541</v>
      </c>
      <c r="C56" t="s">
        <v>424</v>
      </c>
      <c r="D56" s="2">
        <v>5.4166666666666669E-2</v>
      </c>
      <c r="E56" t="s">
        <v>454</v>
      </c>
      <c r="F56" t="s">
        <v>542</v>
      </c>
      <c r="G56">
        <v>3209</v>
      </c>
      <c r="H56">
        <v>34.21</v>
      </c>
      <c r="I56">
        <v>71.27</v>
      </c>
    </row>
    <row r="57" spans="1:9" x14ac:dyDescent="0.25">
      <c r="A57" t="s">
        <v>405</v>
      </c>
      <c r="B57" t="s">
        <v>543</v>
      </c>
      <c r="C57" t="s">
        <v>424</v>
      </c>
      <c r="D57" s="2">
        <v>5.8333333333333334E-2</v>
      </c>
      <c r="E57" t="s">
        <v>447</v>
      </c>
      <c r="F57" t="s">
        <v>544</v>
      </c>
      <c r="G57">
        <v>1005</v>
      </c>
      <c r="H57">
        <v>49.24</v>
      </c>
      <c r="I57">
        <v>73.489999999999995</v>
      </c>
    </row>
    <row r="58" spans="1:9" x14ac:dyDescent="0.25">
      <c r="A58" t="s">
        <v>334</v>
      </c>
      <c r="B58" t="s">
        <v>545</v>
      </c>
      <c r="C58" t="s">
        <v>424</v>
      </c>
      <c r="D58" s="2">
        <v>5.8333333333333334E-2</v>
      </c>
      <c r="E58" t="s">
        <v>428</v>
      </c>
      <c r="F58" t="s">
        <v>643</v>
      </c>
      <c r="G58">
        <v>4074</v>
      </c>
      <c r="H58">
        <v>32.369999999999997</v>
      </c>
      <c r="I58">
        <v>57.8</v>
      </c>
    </row>
    <row r="59" spans="1:9" x14ac:dyDescent="0.25">
      <c r="A59" t="s">
        <v>379</v>
      </c>
      <c r="B59" t="s">
        <v>546</v>
      </c>
      <c r="C59" t="s">
        <v>420</v>
      </c>
      <c r="D59" s="2">
        <v>5.8333333333333334E-2</v>
      </c>
      <c r="E59" t="s">
        <v>439</v>
      </c>
      <c r="F59" t="s">
        <v>547</v>
      </c>
      <c r="G59">
        <v>7003</v>
      </c>
      <c r="H59">
        <v>60.86</v>
      </c>
      <c r="I59">
        <v>112.7</v>
      </c>
    </row>
    <row r="60" spans="1:9" x14ac:dyDescent="0.25">
      <c r="A60" t="s">
        <v>406</v>
      </c>
      <c r="B60" t="s">
        <v>548</v>
      </c>
      <c r="C60" t="s">
        <v>424</v>
      </c>
      <c r="D60" s="2">
        <v>5.8333333333333334E-2</v>
      </c>
      <c r="E60" t="s">
        <v>489</v>
      </c>
      <c r="F60" t="s">
        <v>549</v>
      </c>
      <c r="G60">
        <v>8197</v>
      </c>
      <c r="H60">
        <v>29.18</v>
      </c>
      <c r="I60">
        <v>50.31</v>
      </c>
    </row>
    <row r="61" spans="1:9" x14ac:dyDescent="0.25">
      <c r="A61" t="s">
        <v>360</v>
      </c>
      <c r="B61" t="s">
        <v>550</v>
      </c>
      <c r="C61" t="s">
        <v>472</v>
      </c>
      <c r="D61" s="2">
        <v>5.8333333333333334E-2</v>
      </c>
      <c r="E61" t="s">
        <v>425</v>
      </c>
      <c r="F61" t="s">
        <v>551</v>
      </c>
      <c r="G61">
        <v>3627</v>
      </c>
      <c r="H61">
        <v>66.739999999999995</v>
      </c>
      <c r="I61">
        <v>109.42</v>
      </c>
    </row>
    <row r="62" spans="1:9" x14ac:dyDescent="0.25">
      <c r="A62" t="s">
        <v>308</v>
      </c>
      <c r="B62" t="s">
        <v>552</v>
      </c>
      <c r="C62" t="s">
        <v>465</v>
      </c>
      <c r="D62" s="2">
        <v>5.8333333333333334E-2</v>
      </c>
      <c r="E62" t="s">
        <v>434</v>
      </c>
      <c r="F62" t="s">
        <v>553</v>
      </c>
      <c r="G62">
        <v>7332</v>
      </c>
      <c r="H62">
        <v>22.57</v>
      </c>
      <c r="I62">
        <v>33.19</v>
      </c>
    </row>
    <row r="63" spans="1:9" x14ac:dyDescent="0.25">
      <c r="A63" t="s">
        <v>380</v>
      </c>
      <c r="B63" t="s">
        <v>554</v>
      </c>
      <c r="C63" t="s">
        <v>420</v>
      </c>
      <c r="D63" s="2">
        <v>5.8333333333333334E-2</v>
      </c>
      <c r="E63" t="s">
        <v>428</v>
      </c>
      <c r="F63" t="s">
        <v>547</v>
      </c>
      <c r="G63">
        <v>15</v>
      </c>
      <c r="H63">
        <v>37.32</v>
      </c>
      <c r="I63">
        <v>76.17</v>
      </c>
    </row>
    <row r="64" spans="1:9" x14ac:dyDescent="0.25">
      <c r="A64" t="s">
        <v>347</v>
      </c>
      <c r="B64" t="s">
        <v>555</v>
      </c>
      <c r="C64" t="s">
        <v>504</v>
      </c>
      <c r="D64" s="2">
        <v>5.8333333333333334E-2</v>
      </c>
      <c r="E64" t="s">
        <v>489</v>
      </c>
      <c r="F64" t="s">
        <v>556</v>
      </c>
      <c r="G64">
        <v>1898</v>
      </c>
      <c r="H64">
        <v>82.34</v>
      </c>
      <c r="I64">
        <v>122.89</v>
      </c>
    </row>
    <row r="65" spans="1:9" x14ac:dyDescent="0.25">
      <c r="A65" t="s">
        <v>309</v>
      </c>
      <c r="B65" t="s">
        <v>557</v>
      </c>
      <c r="C65" t="s">
        <v>465</v>
      </c>
      <c r="D65" s="2">
        <v>5.8333333333333334E-2</v>
      </c>
      <c r="E65" t="s">
        <v>425</v>
      </c>
      <c r="F65" t="s">
        <v>558</v>
      </c>
      <c r="G65">
        <v>2847</v>
      </c>
      <c r="H65">
        <v>20.61</v>
      </c>
      <c r="I65">
        <v>44.8</v>
      </c>
    </row>
    <row r="66" spans="1:9" x14ac:dyDescent="0.25">
      <c r="A66" t="s">
        <v>323</v>
      </c>
      <c r="B66" t="s">
        <v>559</v>
      </c>
      <c r="C66" t="s">
        <v>443</v>
      </c>
      <c r="D66" s="2">
        <v>5.8333333333333334E-2</v>
      </c>
      <c r="E66" t="s">
        <v>439</v>
      </c>
      <c r="F66" t="s">
        <v>560</v>
      </c>
      <c r="G66">
        <v>2327</v>
      </c>
      <c r="H66">
        <v>61.34</v>
      </c>
      <c r="I66">
        <v>127.79</v>
      </c>
    </row>
    <row r="67" spans="1:9" x14ac:dyDescent="0.25">
      <c r="A67" t="s">
        <v>391</v>
      </c>
      <c r="B67" t="s">
        <v>561</v>
      </c>
      <c r="C67" t="s">
        <v>420</v>
      </c>
      <c r="D67" s="2">
        <v>5.8333333333333334E-2</v>
      </c>
      <c r="E67" t="s">
        <v>428</v>
      </c>
      <c r="F67" t="s">
        <v>562</v>
      </c>
      <c r="G67">
        <v>6840</v>
      </c>
      <c r="H67">
        <v>47.1</v>
      </c>
      <c r="I67">
        <v>69.260000000000005</v>
      </c>
    </row>
    <row r="68" spans="1:9" x14ac:dyDescent="0.25">
      <c r="A68" t="s">
        <v>407</v>
      </c>
      <c r="B68" t="s">
        <v>563</v>
      </c>
      <c r="C68" t="s">
        <v>424</v>
      </c>
      <c r="D68" s="2">
        <v>5.8333333333333334E-2</v>
      </c>
      <c r="E68" t="s">
        <v>425</v>
      </c>
      <c r="F68" t="s">
        <v>564</v>
      </c>
      <c r="G68">
        <v>2350</v>
      </c>
      <c r="H68">
        <v>47.25</v>
      </c>
      <c r="I68">
        <v>90.87</v>
      </c>
    </row>
    <row r="69" spans="1:9" x14ac:dyDescent="0.25">
      <c r="A69" t="s">
        <v>335</v>
      </c>
      <c r="B69" t="s">
        <v>565</v>
      </c>
      <c r="C69" t="s">
        <v>424</v>
      </c>
      <c r="D69" s="2">
        <v>5.8333333333333334E-2</v>
      </c>
      <c r="E69" t="s">
        <v>489</v>
      </c>
      <c r="F69" t="s">
        <v>566</v>
      </c>
      <c r="G69">
        <v>2542</v>
      </c>
      <c r="H69">
        <v>15.91</v>
      </c>
      <c r="I69">
        <v>35.36</v>
      </c>
    </row>
    <row r="70" spans="1:9" x14ac:dyDescent="0.25">
      <c r="A70" t="s">
        <v>361</v>
      </c>
      <c r="B70" t="s">
        <v>567</v>
      </c>
      <c r="C70" t="s">
        <v>472</v>
      </c>
      <c r="D70" s="2">
        <v>5.8333333333333334E-2</v>
      </c>
      <c r="E70" t="s">
        <v>439</v>
      </c>
      <c r="F70" t="s">
        <v>568</v>
      </c>
      <c r="G70">
        <v>5942</v>
      </c>
      <c r="H70">
        <v>34.25</v>
      </c>
      <c r="I70">
        <v>68.510000000000005</v>
      </c>
    </row>
    <row r="71" spans="1:9" x14ac:dyDescent="0.25">
      <c r="A71" t="s">
        <v>408</v>
      </c>
      <c r="B71" t="s">
        <v>569</v>
      </c>
      <c r="C71" t="s">
        <v>424</v>
      </c>
      <c r="D71" s="2">
        <v>5.8333333333333334E-2</v>
      </c>
      <c r="E71" t="s">
        <v>457</v>
      </c>
      <c r="F71" t="s">
        <v>570</v>
      </c>
      <c r="G71">
        <v>1452</v>
      </c>
      <c r="H71">
        <v>72.819999999999993</v>
      </c>
      <c r="I71">
        <v>117.44</v>
      </c>
    </row>
    <row r="72" spans="1:9" x14ac:dyDescent="0.25">
      <c r="A72" t="s">
        <v>402</v>
      </c>
      <c r="B72" t="s">
        <v>571</v>
      </c>
      <c r="C72" t="s">
        <v>424</v>
      </c>
      <c r="D72" s="2">
        <v>5.8333333333333334E-2</v>
      </c>
      <c r="E72" t="s">
        <v>437</v>
      </c>
      <c r="F72" t="s">
        <v>519</v>
      </c>
      <c r="G72">
        <v>7723</v>
      </c>
      <c r="H72">
        <v>16.239999999999998</v>
      </c>
      <c r="I72">
        <v>37.76</v>
      </c>
    </row>
    <row r="73" spans="1:9" x14ac:dyDescent="0.25">
      <c r="A73" t="s">
        <v>348</v>
      </c>
      <c r="B73" t="s">
        <v>572</v>
      </c>
      <c r="C73" t="s">
        <v>465</v>
      </c>
      <c r="D73" s="2">
        <v>5.8333333333333334E-2</v>
      </c>
      <c r="E73" t="s">
        <v>421</v>
      </c>
      <c r="F73" t="s">
        <v>573</v>
      </c>
      <c r="G73">
        <v>9173</v>
      </c>
      <c r="H73">
        <v>46.91</v>
      </c>
      <c r="I73">
        <v>88.51</v>
      </c>
    </row>
    <row r="74" spans="1:9" x14ac:dyDescent="0.25">
      <c r="A74" t="s">
        <v>409</v>
      </c>
      <c r="B74" t="s">
        <v>574</v>
      </c>
      <c r="C74" t="s">
        <v>424</v>
      </c>
      <c r="D74" s="2">
        <v>5.8333333333333334E-2</v>
      </c>
      <c r="E74" t="s">
        <v>457</v>
      </c>
      <c r="F74" t="s">
        <v>575</v>
      </c>
      <c r="G74">
        <v>4695</v>
      </c>
      <c r="H74">
        <v>50.51</v>
      </c>
      <c r="I74">
        <v>85.61</v>
      </c>
    </row>
    <row r="75" spans="1:9" x14ac:dyDescent="0.25">
      <c r="A75" t="s">
        <v>392</v>
      </c>
      <c r="B75" t="s">
        <v>576</v>
      </c>
      <c r="C75" t="s">
        <v>424</v>
      </c>
      <c r="D75" s="2">
        <v>5.8333333333333334E-2</v>
      </c>
      <c r="E75" t="s">
        <v>444</v>
      </c>
      <c r="F75" t="s">
        <v>577</v>
      </c>
      <c r="G75">
        <v>7995</v>
      </c>
      <c r="H75">
        <v>38.58</v>
      </c>
      <c r="I75">
        <v>61.23</v>
      </c>
    </row>
    <row r="76" spans="1:9" x14ac:dyDescent="0.25">
      <c r="A76" t="s">
        <v>362</v>
      </c>
      <c r="B76" t="s">
        <v>578</v>
      </c>
      <c r="C76" t="s">
        <v>465</v>
      </c>
      <c r="D76" s="2">
        <v>5.8333333333333334E-2</v>
      </c>
      <c r="E76" t="s">
        <v>439</v>
      </c>
      <c r="F76" t="s">
        <v>579</v>
      </c>
      <c r="G76">
        <v>2902</v>
      </c>
      <c r="H76">
        <v>26.3</v>
      </c>
      <c r="I76">
        <v>65.75</v>
      </c>
    </row>
    <row r="77" spans="1:9" x14ac:dyDescent="0.25">
      <c r="A77" t="s">
        <v>410</v>
      </c>
      <c r="B77" t="s">
        <v>580</v>
      </c>
      <c r="C77" t="s">
        <v>424</v>
      </c>
      <c r="D77" s="2">
        <v>5.8333333333333334E-2</v>
      </c>
      <c r="E77" t="s">
        <v>477</v>
      </c>
      <c r="F77" t="s">
        <v>581</v>
      </c>
      <c r="G77">
        <v>9446</v>
      </c>
      <c r="H77">
        <v>62.11</v>
      </c>
      <c r="I77">
        <v>107.08</v>
      </c>
    </row>
    <row r="78" spans="1:9" x14ac:dyDescent="0.25">
      <c r="A78" t="s">
        <v>349</v>
      </c>
      <c r="B78" t="s">
        <v>582</v>
      </c>
      <c r="C78" t="s">
        <v>465</v>
      </c>
      <c r="D78" s="2">
        <v>5.8333333333333334E-2</v>
      </c>
      <c r="E78" t="s">
        <v>489</v>
      </c>
      <c r="F78" t="s">
        <v>583</v>
      </c>
      <c r="G78">
        <v>6621</v>
      </c>
      <c r="H78">
        <v>48.64</v>
      </c>
      <c r="I78">
        <v>83.86</v>
      </c>
    </row>
    <row r="79" spans="1:9" x14ac:dyDescent="0.25">
      <c r="A79" t="s">
        <v>393</v>
      </c>
      <c r="B79" t="s">
        <v>584</v>
      </c>
      <c r="C79" t="s">
        <v>424</v>
      </c>
      <c r="D79" s="2">
        <v>5.4166666666666669E-2</v>
      </c>
      <c r="E79" t="s">
        <v>425</v>
      </c>
      <c r="F79" t="s">
        <v>435</v>
      </c>
      <c r="G79">
        <v>6600</v>
      </c>
      <c r="H79">
        <v>98.3</v>
      </c>
      <c r="I79">
        <v>140.43</v>
      </c>
    </row>
    <row r="80" spans="1:9" x14ac:dyDescent="0.25">
      <c r="A80" t="s">
        <v>363</v>
      </c>
      <c r="B80" t="s">
        <v>585</v>
      </c>
      <c r="C80" t="s">
        <v>472</v>
      </c>
      <c r="D80" s="2">
        <v>5.8333333333333334E-2</v>
      </c>
      <c r="E80" t="s">
        <v>437</v>
      </c>
      <c r="F80" t="s">
        <v>586</v>
      </c>
      <c r="G80">
        <v>6812</v>
      </c>
      <c r="H80">
        <v>29.34</v>
      </c>
      <c r="I80">
        <v>68.239999999999995</v>
      </c>
    </row>
    <row r="81" spans="1:9" x14ac:dyDescent="0.25">
      <c r="A81" t="s">
        <v>305</v>
      </c>
      <c r="B81" t="s">
        <v>587</v>
      </c>
      <c r="C81" t="s">
        <v>465</v>
      </c>
      <c r="D81" s="2">
        <v>5.8333333333333334E-2</v>
      </c>
      <c r="E81" t="s">
        <v>431</v>
      </c>
      <c r="F81" t="s">
        <v>588</v>
      </c>
      <c r="G81">
        <v>2081</v>
      </c>
      <c r="H81">
        <v>21.75</v>
      </c>
      <c r="I81">
        <v>41.03</v>
      </c>
    </row>
    <row r="82" spans="1:9" x14ac:dyDescent="0.25">
      <c r="A82" t="s">
        <v>336</v>
      </c>
      <c r="B82" t="s">
        <v>589</v>
      </c>
      <c r="C82" t="s">
        <v>424</v>
      </c>
      <c r="D82" s="2">
        <v>5.8333333333333334E-2</v>
      </c>
      <c r="E82" t="s">
        <v>457</v>
      </c>
      <c r="F82" t="s">
        <v>519</v>
      </c>
      <c r="G82">
        <v>6582</v>
      </c>
      <c r="H82">
        <v>69.78</v>
      </c>
      <c r="I82">
        <v>118.28</v>
      </c>
    </row>
    <row r="83" spans="1:9" x14ac:dyDescent="0.25">
      <c r="A83" t="s">
        <v>324</v>
      </c>
      <c r="B83" t="s">
        <v>590</v>
      </c>
      <c r="C83" t="s">
        <v>465</v>
      </c>
      <c r="D83" s="2">
        <v>5.8333333333333334E-2</v>
      </c>
      <c r="E83" t="s">
        <v>437</v>
      </c>
      <c r="F83" t="s">
        <v>591</v>
      </c>
      <c r="G83">
        <v>4710</v>
      </c>
      <c r="H83">
        <v>57.46</v>
      </c>
      <c r="I83">
        <v>97.39</v>
      </c>
    </row>
    <row r="84" spans="1:9" x14ac:dyDescent="0.25">
      <c r="A84" t="s">
        <v>364</v>
      </c>
      <c r="B84" t="s">
        <v>592</v>
      </c>
      <c r="C84" t="s">
        <v>472</v>
      </c>
      <c r="D84" s="2">
        <v>5.8333333333333334E-2</v>
      </c>
      <c r="E84" t="s">
        <v>447</v>
      </c>
      <c r="F84" t="s">
        <v>593</v>
      </c>
      <c r="G84">
        <v>2756</v>
      </c>
      <c r="H84">
        <v>36.229999999999997</v>
      </c>
      <c r="I84">
        <v>72.45</v>
      </c>
    </row>
    <row r="85" spans="1:9" x14ac:dyDescent="0.25">
      <c r="A85" t="s">
        <v>394</v>
      </c>
      <c r="B85" t="s">
        <v>594</v>
      </c>
      <c r="C85" t="s">
        <v>424</v>
      </c>
      <c r="D85" s="2">
        <v>5.4166666666666669E-2</v>
      </c>
      <c r="E85" t="s">
        <v>425</v>
      </c>
      <c r="F85" t="s">
        <v>595</v>
      </c>
      <c r="G85">
        <v>7869</v>
      </c>
      <c r="H85">
        <v>32.33</v>
      </c>
      <c r="I85">
        <v>80.84</v>
      </c>
    </row>
    <row r="86" spans="1:9" x14ac:dyDescent="0.25">
      <c r="A86" t="s">
        <v>325</v>
      </c>
      <c r="B86" t="s">
        <v>596</v>
      </c>
      <c r="C86" t="s">
        <v>443</v>
      </c>
      <c r="D86" s="2">
        <v>6.3888888888888884E-2</v>
      </c>
      <c r="E86" t="s">
        <v>434</v>
      </c>
      <c r="F86" t="s">
        <v>597</v>
      </c>
      <c r="G86">
        <v>5099</v>
      </c>
      <c r="H86">
        <v>53.93</v>
      </c>
      <c r="I86">
        <v>96.31</v>
      </c>
    </row>
    <row r="87" spans="1:9" x14ac:dyDescent="0.25">
      <c r="A87" t="s">
        <v>381</v>
      </c>
      <c r="B87" t="s">
        <v>598</v>
      </c>
      <c r="C87" t="s">
        <v>420</v>
      </c>
      <c r="D87" s="2">
        <v>6.3888888888888884E-2</v>
      </c>
      <c r="E87" t="s">
        <v>457</v>
      </c>
      <c r="F87" t="s">
        <v>599</v>
      </c>
      <c r="G87">
        <v>178</v>
      </c>
      <c r="H87">
        <v>66.92</v>
      </c>
      <c r="I87">
        <v>99.89</v>
      </c>
    </row>
    <row r="88" spans="1:9" x14ac:dyDescent="0.25">
      <c r="A88" t="s">
        <v>395</v>
      </c>
      <c r="B88" t="s">
        <v>600</v>
      </c>
      <c r="C88" t="s">
        <v>420</v>
      </c>
      <c r="D88" s="2">
        <v>6.3888888888888884E-2</v>
      </c>
      <c r="E88" t="s">
        <v>477</v>
      </c>
      <c r="F88" t="s">
        <v>527</v>
      </c>
      <c r="G88">
        <v>9241</v>
      </c>
      <c r="H88">
        <v>24.14</v>
      </c>
      <c r="I88">
        <v>40.229999999999997</v>
      </c>
    </row>
    <row r="89" spans="1:9" x14ac:dyDescent="0.25">
      <c r="A89" t="s">
        <v>337</v>
      </c>
      <c r="B89" t="s">
        <v>601</v>
      </c>
      <c r="C89" t="s">
        <v>443</v>
      </c>
      <c r="D89" s="2">
        <v>6.3888888888888884E-2</v>
      </c>
      <c r="E89" t="s">
        <v>425</v>
      </c>
      <c r="F89" t="s">
        <v>602</v>
      </c>
      <c r="G89">
        <v>2874</v>
      </c>
      <c r="H89">
        <v>25.98</v>
      </c>
      <c r="I89">
        <v>54.11</v>
      </c>
    </row>
    <row r="90" spans="1:9" x14ac:dyDescent="0.25">
      <c r="A90" t="s">
        <v>338</v>
      </c>
      <c r="B90" t="s">
        <v>603</v>
      </c>
      <c r="C90" t="s">
        <v>516</v>
      </c>
      <c r="D90" s="2">
        <v>6.3888888888888884E-2</v>
      </c>
      <c r="E90" t="s">
        <v>477</v>
      </c>
      <c r="F90" t="s">
        <v>604</v>
      </c>
      <c r="G90">
        <v>8601</v>
      </c>
      <c r="H90">
        <v>26.72</v>
      </c>
      <c r="I90">
        <v>62.14</v>
      </c>
    </row>
    <row r="91" spans="1:9" x14ac:dyDescent="0.25">
      <c r="A91" t="s">
        <v>326</v>
      </c>
      <c r="B91" t="s">
        <v>605</v>
      </c>
      <c r="C91" t="s">
        <v>443</v>
      </c>
      <c r="D91" s="2">
        <v>6.3888888888888884E-2</v>
      </c>
      <c r="E91" t="s">
        <v>431</v>
      </c>
      <c r="F91" t="s">
        <v>606</v>
      </c>
      <c r="G91">
        <v>814</v>
      </c>
      <c r="H91">
        <v>33.61</v>
      </c>
      <c r="I91">
        <v>64.64</v>
      </c>
    </row>
    <row r="92" spans="1:9" x14ac:dyDescent="0.25">
      <c r="A92" t="s">
        <v>365</v>
      </c>
      <c r="B92" t="s">
        <v>607</v>
      </c>
      <c r="C92" t="s">
        <v>465</v>
      </c>
      <c r="D92" s="2">
        <v>6.3888888888888884E-2</v>
      </c>
      <c r="E92" t="s">
        <v>428</v>
      </c>
      <c r="F92" t="s">
        <v>608</v>
      </c>
      <c r="G92">
        <v>136</v>
      </c>
      <c r="H92">
        <v>33.020000000000003</v>
      </c>
      <c r="I92">
        <v>68.790000000000006</v>
      </c>
    </row>
    <row r="93" spans="1:9" x14ac:dyDescent="0.25">
      <c r="A93" t="s">
        <v>396</v>
      </c>
      <c r="B93" t="s">
        <v>609</v>
      </c>
      <c r="C93" t="s">
        <v>420</v>
      </c>
      <c r="D93" s="2">
        <v>6.3888888888888884E-2</v>
      </c>
      <c r="E93" t="s">
        <v>437</v>
      </c>
      <c r="F93" t="s">
        <v>610</v>
      </c>
      <c r="G93">
        <v>3341</v>
      </c>
      <c r="H93">
        <v>56.13</v>
      </c>
      <c r="I93">
        <v>102.05</v>
      </c>
    </row>
    <row r="94" spans="1:9" x14ac:dyDescent="0.25">
      <c r="A94" t="s">
        <v>366</v>
      </c>
      <c r="B94" t="s">
        <v>611</v>
      </c>
      <c r="C94" t="s">
        <v>465</v>
      </c>
      <c r="D94" s="2">
        <v>7.6388888888888895E-2</v>
      </c>
      <c r="E94" t="s">
        <v>454</v>
      </c>
      <c r="F94" t="s">
        <v>509</v>
      </c>
      <c r="G94">
        <v>7062</v>
      </c>
      <c r="H94">
        <v>27.06</v>
      </c>
      <c r="I94">
        <v>43.64</v>
      </c>
    </row>
    <row r="95" spans="1:9" x14ac:dyDescent="0.25">
      <c r="A95" t="s">
        <v>339</v>
      </c>
      <c r="B95" t="s">
        <v>612</v>
      </c>
      <c r="C95" t="s">
        <v>443</v>
      </c>
      <c r="D95" s="2">
        <v>7.6388888888888895E-2</v>
      </c>
      <c r="E95" t="s">
        <v>428</v>
      </c>
      <c r="F95" t="s">
        <v>613</v>
      </c>
      <c r="G95">
        <v>1016</v>
      </c>
      <c r="H95">
        <v>68.290000000000006</v>
      </c>
      <c r="I95">
        <v>115.75</v>
      </c>
    </row>
    <row r="96" spans="1:9" x14ac:dyDescent="0.25">
      <c r="A96" t="s">
        <v>340</v>
      </c>
      <c r="B96" t="s">
        <v>614</v>
      </c>
      <c r="C96" t="s">
        <v>516</v>
      </c>
      <c r="D96" s="2">
        <v>7.6388888888888895E-2</v>
      </c>
      <c r="E96" t="s">
        <v>425</v>
      </c>
      <c r="F96" t="s">
        <v>615</v>
      </c>
      <c r="G96">
        <v>1645</v>
      </c>
      <c r="H96">
        <v>37.49</v>
      </c>
      <c r="I96">
        <v>58.58</v>
      </c>
    </row>
    <row r="97" spans="1:9" x14ac:dyDescent="0.25">
      <c r="A97" t="s">
        <v>397</v>
      </c>
      <c r="B97" t="s">
        <v>616</v>
      </c>
      <c r="C97" t="s">
        <v>420</v>
      </c>
      <c r="D97" s="2">
        <v>7.6388888888888895E-2</v>
      </c>
      <c r="E97" t="s">
        <v>439</v>
      </c>
      <c r="F97" t="s">
        <v>527</v>
      </c>
      <c r="G97">
        <v>600</v>
      </c>
      <c r="H97">
        <v>34.17</v>
      </c>
      <c r="I97">
        <v>81.36</v>
      </c>
    </row>
    <row r="98" spans="1:9" x14ac:dyDescent="0.25">
      <c r="A98" t="s">
        <v>350</v>
      </c>
      <c r="B98" t="s">
        <v>617</v>
      </c>
      <c r="C98" t="s">
        <v>504</v>
      </c>
      <c r="D98" s="2">
        <v>0.52777777777777779</v>
      </c>
      <c r="E98" t="s">
        <v>439</v>
      </c>
      <c r="F98" t="s">
        <v>618</v>
      </c>
      <c r="G98">
        <v>1897</v>
      </c>
      <c r="H98">
        <v>34</v>
      </c>
      <c r="I98">
        <v>66.67</v>
      </c>
    </row>
    <row r="99" spans="1:9" x14ac:dyDescent="0.25">
      <c r="A99" t="s">
        <v>367</v>
      </c>
      <c r="B99" t="s">
        <v>619</v>
      </c>
      <c r="C99" t="s">
        <v>472</v>
      </c>
      <c r="D99" s="2">
        <v>0.52777777777777779</v>
      </c>
      <c r="E99" t="s">
        <v>421</v>
      </c>
      <c r="F99" t="s">
        <v>620</v>
      </c>
      <c r="G99">
        <v>5841</v>
      </c>
      <c r="H99">
        <v>51.15</v>
      </c>
      <c r="I99">
        <v>91.34</v>
      </c>
    </row>
    <row r="100" spans="1:9" x14ac:dyDescent="0.25">
      <c r="A100" t="s">
        <v>351</v>
      </c>
      <c r="B100" t="s">
        <v>621</v>
      </c>
      <c r="C100" t="s">
        <v>504</v>
      </c>
      <c r="D100" s="2">
        <v>0.52777777777777779</v>
      </c>
      <c r="E100" t="s">
        <v>454</v>
      </c>
      <c r="F100" t="s">
        <v>622</v>
      </c>
      <c r="G100">
        <v>737</v>
      </c>
      <c r="H100">
        <v>43.3</v>
      </c>
      <c r="I100">
        <v>86.61</v>
      </c>
    </row>
    <row r="101" spans="1:9" x14ac:dyDescent="0.25">
      <c r="A101" t="s">
        <v>368</v>
      </c>
      <c r="B101" t="s">
        <v>623</v>
      </c>
      <c r="C101" t="s">
        <v>504</v>
      </c>
      <c r="D101" s="2">
        <v>0.52777777777777779</v>
      </c>
      <c r="E101" t="s">
        <v>447</v>
      </c>
      <c r="F101" t="s">
        <v>624</v>
      </c>
      <c r="G101">
        <v>3501</v>
      </c>
      <c r="H101">
        <v>39.83</v>
      </c>
      <c r="I101">
        <v>90.52</v>
      </c>
    </row>
    <row r="102" spans="1:9" x14ac:dyDescent="0.25">
      <c r="A102" t="s">
        <v>369</v>
      </c>
      <c r="B102" t="s">
        <v>625</v>
      </c>
      <c r="C102" t="s">
        <v>472</v>
      </c>
      <c r="D102" s="2">
        <v>0.52777777777777779</v>
      </c>
      <c r="E102" t="s">
        <v>434</v>
      </c>
      <c r="F102" t="s">
        <v>626</v>
      </c>
      <c r="G102">
        <v>9653</v>
      </c>
      <c r="H102">
        <v>68.8</v>
      </c>
      <c r="I102">
        <v>99.72</v>
      </c>
    </row>
    <row r="103" spans="1:9" x14ac:dyDescent="0.25">
      <c r="A103" t="s">
        <v>352</v>
      </c>
      <c r="B103" t="s">
        <v>627</v>
      </c>
      <c r="C103" t="s">
        <v>504</v>
      </c>
      <c r="D103" s="2">
        <v>0.52777777777777779</v>
      </c>
      <c r="E103" t="s">
        <v>431</v>
      </c>
      <c r="F103" t="s">
        <v>644</v>
      </c>
      <c r="G103">
        <v>7083</v>
      </c>
      <c r="H103">
        <v>33.97</v>
      </c>
      <c r="I103">
        <v>72.28</v>
      </c>
    </row>
    <row r="104" spans="1:9" x14ac:dyDescent="0.25">
      <c r="A104" t="s">
        <v>327</v>
      </c>
      <c r="B104" t="s">
        <v>628</v>
      </c>
      <c r="C104" t="s">
        <v>424</v>
      </c>
      <c r="D104" s="2">
        <v>5.4166666666666669E-2</v>
      </c>
      <c r="E104" t="s">
        <v>489</v>
      </c>
      <c r="F104" t="s">
        <v>629</v>
      </c>
      <c r="G104">
        <v>6934</v>
      </c>
      <c r="H104">
        <v>46.53</v>
      </c>
      <c r="I104">
        <v>101.15</v>
      </c>
    </row>
    <row r="105" spans="1:9" x14ac:dyDescent="0.25">
      <c r="A105" t="s">
        <v>370</v>
      </c>
      <c r="B105" t="s">
        <v>630</v>
      </c>
      <c r="C105" t="s">
        <v>472</v>
      </c>
      <c r="D105" s="2">
        <v>0.52777777777777779</v>
      </c>
      <c r="E105" t="s">
        <v>428</v>
      </c>
      <c r="F105" t="s">
        <v>620</v>
      </c>
      <c r="G105">
        <v>7106</v>
      </c>
      <c r="H105">
        <v>59.33</v>
      </c>
      <c r="I105">
        <v>118.65</v>
      </c>
    </row>
    <row r="106" spans="1:9" x14ac:dyDescent="0.25">
      <c r="A106" t="s">
        <v>371</v>
      </c>
      <c r="B106" t="s">
        <v>631</v>
      </c>
      <c r="C106" t="s">
        <v>472</v>
      </c>
      <c r="D106" s="2">
        <v>9.166666666666666E-2</v>
      </c>
      <c r="E106" t="s">
        <v>434</v>
      </c>
      <c r="F106" t="s">
        <v>632</v>
      </c>
      <c r="G106">
        <v>551</v>
      </c>
      <c r="H106">
        <v>54.4</v>
      </c>
      <c r="I106">
        <v>80</v>
      </c>
    </row>
    <row r="107" spans="1:9" x14ac:dyDescent="0.25">
      <c r="A107" t="s">
        <v>353</v>
      </c>
      <c r="B107" t="s">
        <v>633</v>
      </c>
      <c r="C107" t="s">
        <v>504</v>
      </c>
      <c r="D107" s="2">
        <v>0.52777777777777779</v>
      </c>
      <c r="E107" t="s">
        <v>489</v>
      </c>
      <c r="F107" t="s">
        <v>634</v>
      </c>
      <c r="G107">
        <v>1956</v>
      </c>
      <c r="H107">
        <v>51.09</v>
      </c>
      <c r="I107">
        <v>100.17</v>
      </c>
    </row>
    <row r="108" spans="1:9" x14ac:dyDescent="0.25">
      <c r="A108" t="s">
        <v>354</v>
      </c>
      <c r="B108" t="s">
        <v>635</v>
      </c>
      <c r="C108" t="s">
        <v>504</v>
      </c>
      <c r="D108" s="2">
        <v>0.52777777777777779</v>
      </c>
      <c r="E108" t="s">
        <v>444</v>
      </c>
      <c r="F108" t="s">
        <v>505</v>
      </c>
      <c r="G108">
        <v>5088</v>
      </c>
      <c r="H108">
        <v>53.63</v>
      </c>
      <c r="I108">
        <v>99.31</v>
      </c>
    </row>
    <row r="109" spans="1:9" x14ac:dyDescent="0.25">
      <c r="A109" t="s">
        <v>372</v>
      </c>
      <c r="B109" t="s">
        <v>636</v>
      </c>
      <c r="C109" t="s">
        <v>472</v>
      </c>
      <c r="D109" s="2">
        <v>0.52777777777777779</v>
      </c>
      <c r="E109" t="s">
        <v>437</v>
      </c>
      <c r="F109" t="s">
        <v>637</v>
      </c>
      <c r="G109">
        <v>8820</v>
      </c>
      <c r="H109">
        <v>36.270000000000003</v>
      </c>
      <c r="I109">
        <v>74.03</v>
      </c>
    </row>
    <row r="110" spans="1:9" x14ac:dyDescent="0.25">
      <c r="A110" t="s">
        <v>373</v>
      </c>
      <c r="B110" t="s">
        <v>638</v>
      </c>
      <c r="C110" t="s">
        <v>472</v>
      </c>
      <c r="D110" s="2">
        <v>9.166666666666666E-2</v>
      </c>
      <c r="E110" t="s">
        <v>434</v>
      </c>
      <c r="F110" t="s">
        <v>632</v>
      </c>
      <c r="G110">
        <v>4857</v>
      </c>
      <c r="H110">
        <v>32.770000000000003</v>
      </c>
      <c r="I110">
        <v>49.66</v>
      </c>
    </row>
    <row r="111" spans="1:9" x14ac:dyDescent="0.25">
      <c r="A111" t="s">
        <v>355</v>
      </c>
      <c r="B111" t="s">
        <v>639</v>
      </c>
      <c r="C111" t="s">
        <v>504</v>
      </c>
      <c r="D111" s="2">
        <v>9.166666666666666E-2</v>
      </c>
      <c r="E111" t="s">
        <v>447</v>
      </c>
      <c r="F111" t="s">
        <v>640</v>
      </c>
      <c r="G111">
        <v>414</v>
      </c>
      <c r="H111">
        <v>33.299999999999997</v>
      </c>
      <c r="I111">
        <v>54.6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7AFBB-B728-4B05-97F0-779E654B940E}">
  <dimension ref="A1:J1001"/>
  <sheetViews>
    <sheetView zoomScale="130" zoomScaleNormal="130" workbookViewId="0">
      <selection activeCell="J4" sqref="J4"/>
    </sheetView>
  </sheetViews>
  <sheetFormatPr defaultRowHeight="15" x14ac:dyDescent="0.25"/>
  <cols>
    <col min="1" max="1" width="15.5703125" bestFit="1" customWidth="1"/>
    <col min="2" max="2" width="14.7109375" bestFit="1" customWidth="1"/>
    <col min="3" max="3" width="18.28515625" bestFit="1" customWidth="1"/>
    <col min="4" max="4" width="11.7109375" bestFit="1" customWidth="1"/>
    <col min="5" max="5" width="19.28515625" bestFit="1" customWidth="1"/>
    <col min="6" max="6" width="19.85546875" bestFit="1" customWidth="1"/>
    <col min="7" max="7" width="9.5703125" bestFit="1" customWidth="1"/>
    <col min="8" max="8" width="12" bestFit="1" customWidth="1"/>
    <col min="9" max="9" width="16.28515625" customWidth="1"/>
    <col min="10" max="10" width="40.140625" bestFit="1" customWidth="1"/>
  </cols>
  <sheetData>
    <row r="1" spans="1:10" x14ac:dyDescent="0.25">
      <c r="A1" t="s">
        <v>0</v>
      </c>
      <c r="B1" t="s">
        <v>298</v>
      </c>
      <c r="C1" t="s">
        <v>299</v>
      </c>
      <c r="D1" t="s">
        <v>300</v>
      </c>
      <c r="E1" t="s">
        <v>301</v>
      </c>
      <c r="F1" t="s">
        <v>645</v>
      </c>
      <c r="G1" t="s">
        <v>646</v>
      </c>
      <c r="H1" t="s">
        <v>659</v>
      </c>
      <c r="I1" t="s">
        <v>654</v>
      </c>
      <c r="J1" t="s">
        <v>677</v>
      </c>
    </row>
    <row r="2" spans="1:10" x14ac:dyDescent="0.25">
      <c r="A2">
        <v>10100</v>
      </c>
      <c r="B2" t="s">
        <v>302</v>
      </c>
      <c r="C2">
        <v>30</v>
      </c>
      <c r="D2">
        <v>136</v>
      </c>
      <c r="E2">
        <v>3</v>
      </c>
      <c r="F2">
        <f>orderdetails[[#This Row],[quantityOrdered]]*orderdetails[[#This Row],[priceEach]]</f>
        <v>4080</v>
      </c>
      <c r="G2" t="str">
        <f>VLOOKUP(orderdetails[[#This Row],[orderNumber]],orders!$A:$H,8,FALSE)</f>
        <v>2003-Q1</v>
      </c>
      <c r="H2" t="str">
        <f>VLOOKUP(orderdetails[[#This Row],[orderNumber]],orders!A:I,9,FALSE)</f>
        <v>2003-01</v>
      </c>
      <c r="I2" t="str">
        <f>VLOOKUP(orderdetails[[#This Row],[productCode]],products!$A:$I,3,FALSE)</f>
        <v>Vintage Cars</v>
      </c>
      <c r="J2" t="str">
        <f>VLOOKUP(orderdetails[[#This Row],[productCode]],products!A:I,2,FALSE)</f>
        <v>1917 Grand Touring Sedan</v>
      </c>
    </row>
    <row r="3" spans="1:10" x14ac:dyDescent="0.25">
      <c r="A3">
        <v>10100</v>
      </c>
      <c r="B3" t="s">
        <v>303</v>
      </c>
      <c r="C3">
        <v>50</v>
      </c>
      <c r="D3">
        <v>55.09</v>
      </c>
      <c r="E3">
        <v>2</v>
      </c>
      <c r="F3">
        <f>orderdetails[[#This Row],[quantityOrdered]]*orderdetails[[#This Row],[priceEach]]</f>
        <v>2754.5</v>
      </c>
      <c r="G3" t="str">
        <f>VLOOKUP(orderdetails[[#This Row],[orderNumber]],orders!$A:$H,8,FALSE)</f>
        <v>2003-Q1</v>
      </c>
      <c r="H3" t="str">
        <f>VLOOKUP(orderdetails[[#This Row],[orderNumber]],orders!A:I,9,FALSE)</f>
        <v>2003-01</v>
      </c>
      <c r="I3" t="str">
        <f>VLOOKUP(orderdetails[[#This Row],[productCode]],products!$A:$I,3,FALSE)</f>
        <v>Vintage Cars</v>
      </c>
      <c r="J3" t="str">
        <f>VLOOKUP(orderdetails[[#This Row],[productCode]],products!A:I,2,FALSE)</f>
        <v>1911 Ford Town Car</v>
      </c>
    </row>
    <row r="4" spans="1:10" x14ac:dyDescent="0.25">
      <c r="A4">
        <v>10100</v>
      </c>
      <c r="B4" t="s">
        <v>304</v>
      </c>
      <c r="C4">
        <v>22</v>
      </c>
      <c r="D4">
        <v>75.459999999999994</v>
      </c>
      <c r="E4">
        <v>4</v>
      </c>
      <c r="F4">
        <f>orderdetails[[#This Row],[quantityOrdered]]*orderdetails[[#This Row],[priceEach]]</f>
        <v>1660.12</v>
      </c>
      <c r="G4" t="str">
        <f>VLOOKUP(orderdetails[[#This Row],[orderNumber]],orders!$A:$H,8,FALSE)</f>
        <v>2003-Q1</v>
      </c>
      <c r="H4" t="str">
        <f>VLOOKUP(orderdetails[[#This Row],[orderNumber]],orders!A:I,9,FALSE)</f>
        <v>2003-01</v>
      </c>
      <c r="I4" t="str">
        <f>VLOOKUP(orderdetails[[#This Row],[productCode]],products!$A:$I,3,FALSE)</f>
        <v>Vintage Cars</v>
      </c>
      <c r="J4" t="str">
        <f>VLOOKUP(orderdetails[[#This Row],[productCode]],products!A:I,2,FALSE)</f>
        <v>1932 Alfa Romeo 8C2300 Spider Sport</v>
      </c>
    </row>
    <row r="5" spans="1:10" x14ac:dyDescent="0.25">
      <c r="A5">
        <v>10100</v>
      </c>
      <c r="B5" t="s">
        <v>305</v>
      </c>
      <c r="C5">
        <v>49</v>
      </c>
      <c r="D5">
        <v>35.29</v>
      </c>
      <c r="E5">
        <v>1</v>
      </c>
      <c r="F5">
        <f>orderdetails[[#This Row],[quantityOrdered]]*orderdetails[[#This Row],[priceEach]]</f>
        <v>1729.21</v>
      </c>
      <c r="G5" t="str">
        <f>VLOOKUP(orderdetails[[#This Row],[orderNumber]],orders!$A:$H,8,FALSE)</f>
        <v>2003-Q1</v>
      </c>
      <c r="H5" t="str">
        <f>VLOOKUP(orderdetails[[#This Row],[orderNumber]],orders!A:I,9,FALSE)</f>
        <v>2003-01</v>
      </c>
      <c r="I5" t="str">
        <f>VLOOKUP(orderdetails[[#This Row],[productCode]],products!$A:$I,3,FALSE)</f>
        <v>Vintage Cars</v>
      </c>
      <c r="J5" t="str">
        <f>VLOOKUP(orderdetails[[#This Row],[productCode]],products!A:I,2,FALSE)</f>
        <v>1936 Mercedes Benz 500k Roadster</v>
      </c>
    </row>
    <row r="6" spans="1:10" x14ac:dyDescent="0.25">
      <c r="A6">
        <v>10101</v>
      </c>
      <c r="B6" t="s">
        <v>306</v>
      </c>
      <c r="C6">
        <v>25</v>
      </c>
      <c r="D6">
        <v>108.06</v>
      </c>
      <c r="E6">
        <v>4</v>
      </c>
      <c r="F6">
        <f>orderdetails[[#This Row],[quantityOrdered]]*orderdetails[[#This Row],[priceEach]]</f>
        <v>2701.5</v>
      </c>
      <c r="G6" t="str">
        <f>VLOOKUP(orderdetails[[#This Row],[orderNumber]],orders!$A:$H,8,FALSE)</f>
        <v>2003-Q1</v>
      </c>
      <c r="H6" t="str">
        <f>VLOOKUP(orderdetails[[#This Row],[orderNumber]],orders!A:I,9,FALSE)</f>
        <v>2003-01</v>
      </c>
      <c r="I6" t="str">
        <f>VLOOKUP(orderdetails[[#This Row],[productCode]],products!$A:$I,3,FALSE)</f>
        <v>Vintage Cars</v>
      </c>
      <c r="J6" t="str">
        <f>VLOOKUP(orderdetails[[#This Row],[productCode]],products!A:I,2,FALSE)</f>
        <v>1932 Model A Ford J-Coupe</v>
      </c>
    </row>
    <row r="7" spans="1:10" x14ac:dyDescent="0.25">
      <c r="A7">
        <v>10101</v>
      </c>
      <c r="B7" t="s">
        <v>307</v>
      </c>
      <c r="C7">
        <v>26</v>
      </c>
      <c r="D7">
        <v>167.06</v>
      </c>
      <c r="E7">
        <v>1</v>
      </c>
      <c r="F7">
        <f>orderdetails[[#This Row],[quantityOrdered]]*orderdetails[[#This Row],[priceEach]]</f>
        <v>4343.5600000000004</v>
      </c>
      <c r="G7" t="str">
        <f>VLOOKUP(orderdetails[[#This Row],[orderNumber]],orders!$A:$H,8,FALSE)</f>
        <v>2003-Q1</v>
      </c>
      <c r="H7" t="str">
        <f>VLOOKUP(orderdetails[[#This Row],[orderNumber]],orders!A:I,9,FALSE)</f>
        <v>2003-01</v>
      </c>
      <c r="I7" t="str">
        <f>VLOOKUP(orderdetails[[#This Row],[productCode]],products!$A:$I,3,FALSE)</f>
        <v>Vintage Cars</v>
      </c>
      <c r="J7" t="str">
        <f>VLOOKUP(orderdetails[[#This Row],[productCode]],products!A:I,2,FALSE)</f>
        <v>1928 Mercedes-Benz SSK</v>
      </c>
    </row>
    <row r="8" spans="1:10" x14ac:dyDescent="0.25">
      <c r="A8">
        <v>10101</v>
      </c>
      <c r="B8" t="s">
        <v>308</v>
      </c>
      <c r="C8">
        <v>45</v>
      </c>
      <c r="D8">
        <v>32.53</v>
      </c>
      <c r="E8">
        <v>3</v>
      </c>
      <c r="F8">
        <f>orderdetails[[#This Row],[quantityOrdered]]*orderdetails[[#This Row],[priceEach]]</f>
        <v>1463.8500000000001</v>
      </c>
      <c r="G8" t="str">
        <f>VLOOKUP(orderdetails[[#This Row],[orderNumber]],orders!$A:$H,8,FALSE)</f>
        <v>2003-Q1</v>
      </c>
      <c r="H8" t="str">
        <f>VLOOKUP(orderdetails[[#This Row],[orderNumber]],orders!A:I,9,FALSE)</f>
        <v>2003-01</v>
      </c>
      <c r="I8" t="str">
        <f>VLOOKUP(orderdetails[[#This Row],[productCode]],products!$A:$I,3,FALSE)</f>
        <v>Vintage Cars</v>
      </c>
      <c r="J8" t="str">
        <f>VLOOKUP(orderdetails[[#This Row],[productCode]],products!A:I,2,FALSE)</f>
        <v>1939 Chevrolet Deluxe Coupe</v>
      </c>
    </row>
    <row r="9" spans="1:10" x14ac:dyDescent="0.25">
      <c r="A9">
        <v>10101</v>
      </c>
      <c r="B9" t="s">
        <v>309</v>
      </c>
      <c r="C9">
        <v>46</v>
      </c>
      <c r="D9">
        <v>44.35</v>
      </c>
      <c r="E9">
        <v>2</v>
      </c>
      <c r="F9">
        <f>orderdetails[[#This Row],[quantityOrdered]]*orderdetails[[#This Row],[priceEach]]</f>
        <v>2040.1000000000001</v>
      </c>
      <c r="G9" t="str">
        <f>VLOOKUP(orderdetails[[#This Row],[orderNumber]],orders!$A:$H,8,FALSE)</f>
        <v>2003-Q1</v>
      </c>
      <c r="H9" t="str">
        <f>VLOOKUP(orderdetails[[#This Row],[orderNumber]],orders!A:I,9,FALSE)</f>
        <v>2003-01</v>
      </c>
      <c r="I9" t="str">
        <f>VLOOKUP(orderdetails[[#This Row],[productCode]],products!$A:$I,3,FALSE)</f>
        <v>Vintage Cars</v>
      </c>
      <c r="J9" t="str">
        <f>VLOOKUP(orderdetails[[#This Row],[productCode]],products!A:I,2,FALSE)</f>
        <v>1938 Cadillac V-16 Presidential Limousine</v>
      </c>
    </row>
    <row r="10" spans="1:10" x14ac:dyDescent="0.25">
      <c r="A10">
        <v>10102</v>
      </c>
      <c r="B10" t="s">
        <v>310</v>
      </c>
      <c r="C10">
        <v>39</v>
      </c>
      <c r="D10">
        <v>95.55</v>
      </c>
      <c r="E10">
        <v>2</v>
      </c>
      <c r="F10">
        <f>orderdetails[[#This Row],[quantityOrdered]]*orderdetails[[#This Row],[priceEach]]</f>
        <v>3726.45</v>
      </c>
      <c r="G10" t="str">
        <f>VLOOKUP(orderdetails[[#This Row],[orderNumber]],orders!$A:$H,8,FALSE)</f>
        <v>2003-Q1</v>
      </c>
      <c r="H10" t="str">
        <f>VLOOKUP(orderdetails[[#This Row],[orderNumber]],orders!A:I,9,FALSE)</f>
        <v>2003-01</v>
      </c>
      <c r="I10" t="str">
        <f>VLOOKUP(orderdetails[[#This Row],[productCode]],products!$A:$I,3,FALSE)</f>
        <v>Vintage Cars</v>
      </c>
      <c r="J10" t="str">
        <f>VLOOKUP(orderdetails[[#This Row],[productCode]],products!A:I,2,FALSE)</f>
        <v>1937 Lincoln Berline</v>
      </c>
    </row>
    <row r="11" spans="1:10" x14ac:dyDescent="0.25">
      <c r="A11">
        <v>10102</v>
      </c>
      <c r="B11" t="s">
        <v>311</v>
      </c>
      <c r="C11">
        <v>41</v>
      </c>
      <c r="D11">
        <v>43.13</v>
      </c>
      <c r="E11">
        <v>1</v>
      </c>
      <c r="F11">
        <f>orderdetails[[#This Row],[quantityOrdered]]*orderdetails[[#This Row],[priceEach]]</f>
        <v>1768.3300000000002</v>
      </c>
      <c r="G11" t="str">
        <f>VLOOKUP(orderdetails[[#This Row],[orderNumber]],orders!$A:$H,8,FALSE)</f>
        <v>2003-Q1</v>
      </c>
      <c r="H11" t="str">
        <f>VLOOKUP(orderdetails[[#This Row],[orderNumber]],orders!A:I,9,FALSE)</f>
        <v>2003-01</v>
      </c>
      <c r="I11" t="str">
        <f>VLOOKUP(orderdetails[[#This Row],[productCode]],products!$A:$I,3,FALSE)</f>
        <v>Vintage Cars</v>
      </c>
      <c r="J11" t="str">
        <f>VLOOKUP(orderdetails[[#This Row],[productCode]],products!A:I,2,FALSE)</f>
        <v>1936 Mercedes-Benz 500K Special Roadster</v>
      </c>
    </row>
    <row r="12" spans="1:10" x14ac:dyDescent="0.25">
      <c r="A12">
        <v>10103</v>
      </c>
      <c r="B12" t="s">
        <v>312</v>
      </c>
      <c r="C12">
        <v>26</v>
      </c>
      <c r="D12">
        <v>214.3</v>
      </c>
      <c r="E12">
        <v>11</v>
      </c>
      <c r="F12">
        <f>orderdetails[[#This Row],[quantityOrdered]]*orderdetails[[#This Row],[priceEach]]</f>
        <v>5571.8</v>
      </c>
      <c r="G12" t="str">
        <f>VLOOKUP(orderdetails[[#This Row],[orderNumber]],orders!$A:$H,8,FALSE)</f>
        <v>2003-Q1</v>
      </c>
      <c r="H12" t="str">
        <f>VLOOKUP(orderdetails[[#This Row],[orderNumber]],orders!A:I,9,FALSE)</f>
        <v>2003-01</v>
      </c>
      <c r="I12" t="str">
        <f>VLOOKUP(orderdetails[[#This Row],[productCode]],products!$A:$I,3,FALSE)</f>
        <v>Classic Cars</v>
      </c>
      <c r="J12" t="str">
        <f>VLOOKUP(orderdetails[[#This Row],[productCode]],products!A:I,2,FALSE)</f>
        <v>1952 Alpine Renault 1300</v>
      </c>
    </row>
    <row r="13" spans="1:10" x14ac:dyDescent="0.25">
      <c r="A13">
        <v>10103</v>
      </c>
      <c r="B13" t="s">
        <v>313</v>
      </c>
      <c r="C13">
        <v>42</v>
      </c>
      <c r="D13">
        <v>119.67</v>
      </c>
      <c r="E13">
        <v>4</v>
      </c>
      <c r="F13">
        <f>orderdetails[[#This Row],[quantityOrdered]]*orderdetails[[#This Row],[priceEach]]</f>
        <v>5026.1400000000003</v>
      </c>
      <c r="G13" t="str">
        <f>VLOOKUP(orderdetails[[#This Row],[orderNumber]],orders!$A:$H,8,FALSE)</f>
        <v>2003-Q1</v>
      </c>
      <c r="H13" t="str">
        <f>VLOOKUP(orderdetails[[#This Row],[orderNumber]],orders!A:I,9,FALSE)</f>
        <v>2003-01</v>
      </c>
      <c r="I13" t="str">
        <f>VLOOKUP(orderdetails[[#This Row],[productCode]],products!$A:$I,3,FALSE)</f>
        <v>Classic Cars</v>
      </c>
      <c r="J13" t="str">
        <f>VLOOKUP(orderdetails[[#This Row],[productCode]],products!A:I,2,FALSE)</f>
        <v>1962 LanciaA Delta 16V</v>
      </c>
    </row>
    <row r="14" spans="1:10" x14ac:dyDescent="0.25">
      <c r="A14">
        <v>10103</v>
      </c>
      <c r="B14" t="s">
        <v>314</v>
      </c>
      <c r="C14">
        <v>27</v>
      </c>
      <c r="D14">
        <v>121.64</v>
      </c>
      <c r="E14">
        <v>8</v>
      </c>
      <c r="F14">
        <f>orderdetails[[#This Row],[quantityOrdered]]*orderdetails[[#This Row],[priceEach]]</f>
        <v>3284.28</v>
      </c>
      <c r="G14" t="str">
        <f>VLOOKUP(orderdetails[[#This Row],[orderNumber]],orders!$A:$H,8,FALSE)</f>
        <v>2003-Q1</v>
      </c>
      <c r="H14" t="str">
        <f>VLOOKUP(orderdetails[[#This Row],[orderNumber]],orders!A:I,9,FALSE)</f>
        <v>2003-01</v>
      </c>
      <c r="I14" t="str">
        <f>VLOOKUP(orderdetails[[#This Row],[productCode]],products!$A:$I,3,FALSE)</f>
        <v>Trucks and Buses</v>
      </c>
      <c r="J14" t="str">
        <f>VLOOKUP(orderdetails[[#This Row],[productCode]],products!A:I,2,FALSE)</f>
        <v>1958 Setra Bus</v>
      </c>
    </row>
    <row r="15" spans="1:10" x14ac:dyDescent="0.25">
      <c r="A15">
        <v>10103</v>
      </c>
      <c r="B15" t="s">
        <v>315</v>
      </c>
      <c r="C15">
        <v>35</v>
      </c>
      <c r="D15">
        <v>94.5</v>
      </c>
      <c r="E15">
        <v>10</v>
      </c>
      <c r="F15">
        <f>orderdetails[[#This Row],[quantityOrdered]]*orderdetails[[#This Row],[priceEach]]</f>
        <v>3307.5</v>
      </c>
      <c r="G15" t="str">
        <f>VLOOKUP(orderdetails[[#This Row],[orderNumber]],orders!$A:$H,8,FALSE)</f>
        <v>2003-Q1</v>
      </c>
      <c r="H15" t="str">
        <f>VLOOKUP(orderdetails[[#This Row],[orderNumber]],orders!A:I,9,FALSE)</f>
        <v>2003-01</v>
      </c>
      <c r="I15" t="str">
        <f>VLOOKUP(orderdetails[[#This Row],[productCode]],products!$A:$I,3,FALSE)</f>
        <v>Trucks and Buses</v>
      </c>
      <c r="J15" t="str">
        <f>VLOOKUP(orderdetails[[#This Row],[productCode]],products!A:I,2,FALSE)</f>
        <v>1940 Ford Pickup Truck</v>
      </c>
    </row>
    <row r="16" spans="1:10" x14ac:dyDescent="0.25">
      <c r="A16">
        <v>10103</v>
      </c>
      <c r="B16" t="s">
        <v>316</v>
      </c>
      <c r="C16">
        <v>22</v>
      </c>
      <c r="D16">
        <v>58.34</v>
      </c>
      <c r="E16">
        <v>2</v>
      </c>
      <c r="F16">
        <f>orderdetails[[#This Row],[quantityOrdered]]*orderdetails[[#This Row],[priceEach]]</f>
        <v>1283.48</v>
      </c>
      <c r="G16" t="str">
        <f>VLOOKUP(orderdetails[[#This Row],[orderNumber]],orders!$A:$H,8,FALSE)</f>
        <v>2003-Q1</v>
      </c>
      <c r="H16" t="str">
        <f>VLOOKUP(orderdetails[[#This Row],[orderNumber]],orders!A:I,9,FALSE)</f>
        <v>2003-01</v>
      </c>
      <c r="I16" t="str">
        <f>VLOOKUP(orderdetails[[#This Row],[productCode]],products!$A:$I,3,FALSE)</f>
        <v>Trucks and Buses</v>
      </c>
      <c r="J16" t="str">
        <f>VLOOKUP(orderdetails[[#This Row],[productCode]],products!A:I,2,FALSE)</f>
        <v>1926 Ford Fire Engine</v>
      </c>
    </row>
    <row r="17" spans="1:10" x14ac:dyDescent="0.25">
      <c r="A17">
        <v>10103</v>
      </c>
      <c r="B17" t="s">
        <v>317</v>
      </c>
      <c r="C17">
        <v>27</v>
      </c>
      <c r="D17">
        <v>92.19</v>
      </c>
      <c r="E17">
        <v>12</v>
      </c>
      <c r="F17">
        <f>orderdetails[[#This Row],[quantityOrdered]]*orderdetails[[#This Row],[priceEach]]</f>
        <v>2489.13</v>
      </c>
      <c r="G17" t="str">
        <f>VLOOKUP(orderdetails[[#This Row],[orderNumber]],orders!$A:$H,8,FALSE)</f>
        <v>2003-Q1</v>
      </c>
      <c r="H17" t="str">
        <f>VLOOKUP(orderdetails[[#This Row],[orderNumber]],orders!A:I,9,FALSE)</f>
        <v>2003-01</v>
      </c>
      <c r="I17" t="str">
        <f>VLOOKUP(orderdetails[[#This Row],[productCode]],products!$A:$I,3,FALSE)</f>
        <v>Vintage Cars</v>
      </c>
      <c r="J17" t="str">
        <f>VLOOKUP(orderdetails[[#This Row],[productCode]],products!A:I,2,FALSE)</f>
        <v>1913 Ford Model T Speedster</v>
      </c>
    </row>
    <row r="18" spans="1:10" x14ac:dyDescent="0.25">
      <c r="A18">
        <v>10103</v>
      </c>
      <c r="B18" t="s">
        <v>318</v>
      </c>
      <c r="C18">
        <v>35</v>
      </c>
      <c r="D18">
        <v>61.84</v>
      </c>
      <c r="E18">
        <v>14</v>
      </c>
      <c r="F18">
        <f>orderdetails[[#This Row],[quantityOrdered]]*orderdetails[[#This Row],[priceEach]]</f>
        <v>2164.4</v>
      </c>
      <c r="G18" t="str">
        <f>VLOOKUP(orderdetails[[#This Row],[orderNumber]],orders!$A:$H,8,FALSE)</f>
        <v>2003-Q1</v>
      </c>
      <c r="H18" t="str">
        <f>VLOOKUP(orderdetails[[#This Row],[orderNumber]],orders!A:I,9,FALSE)</f>
        <v>2003-01</v>
      </c>
      <c r="I18" t="str">
        <f>VLOOKUP(orderdetails[[#This Row],[productCode]],products!$A:$I,3,FALSE)</f>
        <v>Vintage Cars</v>
      </c>
      <c r="J18" t="str">
        <f>VLOOKUP(orderdetails[[#This Row],[productCode]],products!A:I,2,FALSE)</f>
        <v>1934 Ford V8 Coupe</v>
      </c>
    </row>
    <row r="19" spans="1:10" x14ac:dyDescent="0.25">
      <c r="A19">
        <v>10103</v>
      </c>
      <c r="B19" t="s">
        <v>319</v>
      </c>
      <c r="C19">
        <v>25</v>
      </c>
      <c r="D19">
        <v>86.92</v>
      </c>
      <c r="E19">
        <v>13</v>
      </c>
      <c r="F19">
        <f>orderdetails[[#This Row],[quantityOrdered]]*orderdetails[[#This Row],[priceEach]]</f>
        <v>2173</v>
      </c>
      <c r="G19" t="str">
        <f>VLOOKUP(orderdetails[[#This Row],[orderNumber]],orders!$A:$H,8,FALSE)</f>
        <v>2003-Q1</v>
      </c>
      <c r="H19" t="str">
        <f>VLOOKUP(orderdetails[[#This Row],[orderNumber]],orders!A:I,9,FALSE)</f>
        <v>2003-01</v>
      </c>
      <c r="I19" t="str">
        <f>VLOOKUP(orderdetails[[#This Row],[productCode]],products!$A:$I,3,FALSE)</f>
        <v>Vintage Cars</v>
      </c>
      <c r="J19" t="str">
        <f>VLOOKUP(orderdetails[[#This Row],[productCode]],products!A:I,2,FALSE)</f>
        <v>18th Century Vintage Horse Carriage</v>
      </c>
    </row>
    <row r="20" spans="1:10" x14ac:dyDescent="0.25">
      <c r="A20">
        <v>10103</v>
      </c>
      <c r="B20" t="s">
        <v>320</v>
      </c>
      <c r="C20">
        <v>46</v>
      </c>
      <c r="D20">
        <v>86.31</v>
      </c>
      <c r="E20">
        <v>16</v>
      </c>
      <c r="F20">
        <f>orderdetails[[#This Row],[quantityOrdered]]*orderdetails[[#This Row],[priceEach]]</f>
        <v>3970.26</v>
      </c>
      <c r="G20" t="str">
        <f>VLOOKUP(orderdetails[[#This Row],[orderNumber]],orders!$A:$H,8,FALSE)</f>
        <v>2003-Q1</v>
      </c>
      <c r="H20" t="str">
        <f>VLOOKUP(orderdetails[[#This Row],[orderNumber]],orders!A:I,9,FALSE)</f>
        <v>2003-01</v>
      </c>
      <c r="I20" t="str">
        <f>VLOOKUP(orderdetails[[#This Row],[productCode]],products!$A:$I,3,FALSE)</f>
        <v>Vintage Cars</v>
      </c>
      <c r="J20" t="str">
        <f>VLOOKUP(orderdetails[[#This Row],[productCode]],products!A:I,2,FALSE)</f>
        <v>1917 Maxwell Touring Car</v>
      </c>
    </row>
    <row r="21" spans="1:10" x14ac:dyDescent="0.25">
      <c r="A21">
        <v>10103</v>
      </c>
      <c r="B21" t="s">
        <v>321</v>
      </c>
      <c r="C21">
        <v>36</v>
      </c>
      <c r="D21">
        <v>98.07</v>
      </c>
      <c r="E21">
        <v>5</v>
      </c>
      <c r="F21">
        <f>orderdetails[[#This Row],[quantityOrdered]]*orderdetails[[#This Row],[priceEach]]</f>
        <v>3530.5199999999995</v>
      </c>
      <c r="G21" t="str">
        <f>VLOOKUP(orderdetails[[#This Row],[orderNumber]],orders!$A:$H,8,FALSE)</f>
        <v>2003-Q1</v>
      </c>
      <c r="H21" t="str">
        <f>VLOOKUP(orderdetails[[#This Row],[orderNumber]],orders!A:I,9,FALSE)</f>
        <v>2003-01</v>
      </c>
      <c r="I21" t="str">
        <f>VLOOKUP(orderdetails[[#This Row],[productCode]],products!$A:$I,3,FALSE)</f>
        <v>Trucks and Buses</v>
      </c>
      <c r="J21" t="str">
        <f>VLOOKUP(orderdetails[[#This Row],[productCode]],products!A:I,2,FALSE)</f>
        <v>1940s Ford truck</v>
      </c>
    </row>
    <row r="22" spans="1:10" x14ac:dyDescent="0.25">
      <c r="A22">
        <v>10103</v>
      </c>
      <c r="B22" t="s">
        <v>322</v>
      </c>
      <c r="C22">
        <v>41</v>
      </c>
      <c r="D22">
        <v>40.75</v>
      </c>
      <c r="E22">
        <v>9</v>
      </c>
      <c r="F22">
        <f>orderdetails[[#This Row],[quantityOrdered]]*orderdetails[[#This Row],[priceEach]]</f>
        <v>1670.75</v>
      </c>
      <c r="G22" t="str">
        <f>VLOOKUP(orderdetails[[#This Row],[orderNumber]],orders!$A:$H,8,FALSE)</f>
        <v>2003-Q1</v>
      </c>
      <c r="H22" t="str">
        <f>VLOOKUP(orderdetails[[#This Row],[orderNumber]],orders!A:I,9,FALSE)</f>
        <v>2003-01</v>
      </c>
      <c r="I22" t="str">
        <f>VLOOKUP(orderdetails[[#This Row],[productCode]],products!$A:$I,3,FALSE)</f>
        <v>Vintage Cars</v>
      </c>
      <c r="J22" t="str">
        <f>VLOOKUP(orderdetails[[#This Row],[productCode]],products!A:I,2,FALSE)</f>
        <v>1939 Cadillac Limousine</v>
      </c>
    </row>
    <row r="23" spans="1:10" x14ac:dyDescent="0.25">
      <c r="A23">
        <v>10103</v>
      </c>
      <c r="B23" t="s">
        <v>323</v>
      </c>
      <c r="C23">
        <v>36</v>
      </c>
      <c r="D23">
        <v>107.34</v>
      </c>
      <c r="E23">
        <v>1</v>
      </c>
      <c r="F23">
        <f>orderdetails[[#This Row],[quantityOrdered]]*orderdetails[[#This Row],[priceEach]]</f>
        <v>3864.2400000000002</v>
      </c>
      <c r="G23" t="str">
        <f>VLOOKUP(orderdetails[[#This Row],[orderNumber]],orders!$A:$H,8,FALSE)</f>
        <v>2003-Q1</v>
      </c>
      <c r="H23" t="str">
        <f>VLOOKUP(orderdetails[[#This Row],[orderNumber]],orders!A:I,9,FALSE)</f>
        <v>2003-01</v>
      </c>
      <c r="I23" t="str">
        <f>VLOOKUP(orderdetails[[#This Row],[productCode]],products!$A:$I,3,FALSE)</f>
        <v>Trucks and Buses</v>
      </c>
      <c r="J23" t="str">
        <f>VLOOKUP(orderdetails[[#This Row],[productCode]],products!A:I,2,FALSE)</f>
        <v>1962 Volkswagen Microbus</v>
      </c>
    </row>
    <row r="24" spans="1:10" x14ac:dyDescent="0.25">
      <c r="A24">
        <v>10103</v>
      </c>
      <c r="B24" t="s">
        <v>324</v>
      </c>
      <c r="C24">
        <v>25</v>
      </c>
      <c r="D24">
        <v>88.62</v>
      </c>
      <c r="E24">
        <v>15</v>
      </c>
      <c r="F24">
        <f>orderdetails[[#This Row],[quantityOrdered]]*orderdetails[[#This Row],[priceEach]]</f>
        <v>2215.5</v>
      </c>
      <c r="G24" t="str">
        <f>VLOOKUP(orderdetails[[#This Row],[orderNumber]],orders!$A:$H,8,FALSE)</f>
        <v>2003-Q1</v>
      </c>
      <c r="H24" t="str">
        <f>VLOOKUP(orderdetails[[#This Row],[orderNumber]],orders!A:I,9,FALSE)</f>
        <v>2003-01</v>
      </c>
      <c r="I24" t="str">
        <f>VLOOKUP(orderdetails[[#This Row],[productCode]],products!$A:$I,3,FALSE)</f>
        <v>Vintage Cars</v>
      </c>
      <c r="J24" t="str">
        <f>VLOOKUP(orderdetails[[#This Row],[productCode]],products!A:I,2,FALSE)</f>
        <v>1936 Chrysler Airflow</v>
      </c>
    </row>
    <row r="25" spans="1:10" x14ac:dyDescent="0.25">
      <c r="A25">
        <v>10103</v>
      </c>
      <c r="B25" t="s">
        <v>325</v>
      </c>
      <c r="C25">
        <v>31</v>
      </c>
      <c r="D25">
        <v>92.46</v>
      </c>
      <c r="E25">
        <v>3</v>
      </c>
      <c r="F25">
        <f>orderdetails[[#This Row],[quantityOrdered]]*orderdetails[[#This Row],[priceEach]]</f>
        <v>2866.2599999999998</v>
      </c>
      <c r="G25" t="str">
        <f>VLOOKUP(orderdetails[[#This Row],[orderNumber]],orders!$A:$H,8,FALSE)</f>
        <v>2003-Q1</v>
      </c>
      <c r="H25" t="str">
        <f>VLOOKUP(orderdetails[[#This Row],[orderNumber]],orders!A:I,9,FALSE)</f>
        <v>2003-01</v>
      </c>
      <c r="I25" t="str">
        <f>VLOOKUP(orderdetails[[#This Row],[productCode]],products!$A:$I,3,FALSE)</f>
        <v>Trucks and Buses</v>
      </c>
      <c r="J25" t="str">
        <f>VLOOKUP(orderdetails[[#This Row],[productCode]],products!A:I,2,FALSE)</f>
        <v>1980’s GM Manhattan Express</v>
      </c>
    </row>
    <row r="26" spans="1:10" x14ac:dyDescent="0.25">
      <c r="A26">
        <v>10103</v>
      </c>
      <c r="B26" t="s">
        <v>326</v>
      </c>
      <c r="C26">
        <v>45</v>
      </c>
      <c r="D26">
        <v>63.35</v>
      </c>
      <c r="E26">
        <v>7</v>
      </c>
      <c r="F26">
        <f>orderdetails[[#This Row],[quantityOrdered]]*orderdetails[[#This Row],[priceEach]]</f>
        <v>2850.75</v>
      </c>
      <c r="G26" t="str">
        <f>VLOOKUP(orderdetails[[#This Row],[orderNumber]],orders!$A:$H,8,FALSE)</f>
        <v>2003-Q1</v>
      </c>
      <c r="H26" t="str">
        <f>VLOOKUP(orderdetails[[#This Row],[orderNumber]],orders!A:I,9,FALSE)</f>
        <v>2003-01</v>
      </c>
      <c r="I26" t="str">
        <f>VLOOKUP(orderdetails[[#This Row],[productCode]],products!$A:$I,3,FALSE)</f>
        <v>Trucks and Buses</v>
      </c>
      <c r="J26" t="str">
        <f>VLOOKUP(orderdetails[[#This Row],[productCode]],products!A:I,2,FALSE)</f>
        <v>1996 Peterbilt 379 Stake Bed with Outrigger</v>
      </c>
    </row>
    <row r="27" spans="1:10" x14ac:dyDescent="0.25">
      <c r="A27">
        <v>10103</v>
      </c>
      <c r="B27" t="s">
        <v>327</v>
      </c>
      <c r="C27">
        <v>42</v>
      </c>
      <c r="D27">
        <v>94.07</v>
      </c>
      <c r="E27">
        <v>6</v>
      </c>
      <c r="F27">
        <f>orderdetails[[#This Row],[quantityOrdered]]*orderdetails[[#This Row],[priceEach]]</f>
        <v>3950.9399999999996</v>
      </c>
      <c r="G27" t="str">
        <f>VLOOKUP(orderdetails[[#This Row],[orderNumber]],orders!$A:$H,8,FALSE)</f>
        <v>2003-Q1</v>
      </c>
      <c r="H27" t="str">
        <f>VLOOKUP(orderdetails[[#This Row],[orderNumber]],orders!A:I,9,FALSE)</f>
        <v>2003-01</v>
      </c>
      <c r="I27" t="str">
        <f>VLOOKUP(orderdetails[[#This Row],[productCode]],products!$A:$I,3,FALSE)</f>
        <v>Classic Cars</v>
      </c>
      <c r="J27" t="str">
        <f>VLOOKUP(orderdetails[[#This Row],[productCode]],products!A:I,2,FALSE)</f>
        <v>1982 Camaro Z28</v>
      </c>
    </row>
    <row r="28" spans="1:10" x14ac:dyDescent="0.25">
      <c r="A28">
        <v>10104</v>
      </c>
      <c r="B28" t="s">
        <v>328</v>
      </c>
      <c r="C28">
        <v>34</v>
      </c>
      <c r="D28">
        <v>131.44</v>
      </c>
      <c r="E28">
        <v>1</v>
      </c>
      <c r="F28">
        <f>orderdetails[[#This Row],[quantityOrdered]]*orderdetails[[#This Row],[priceEach]]</f>
        <v>4468.96</v>
      </c>
      <c r="G28" t="str">
        <f>VLOOKUP(orderdetails[[#This Row],[orderNumber]],orders!$A:$H,8,FALSE)</f>
        <v>2003-Q1</v>
      </c>
      <c r="H28" t="str">
        <f>VLOOKUP(orderdetails[[#This Row],[orderNumber]],orders!A:I,9,FALSE)</f>
        <v>2003-01</v>
      </c>
      <c r="I28" t="str">
        <f>VLOOKUP(orderdetails[[#This Row],[productCode]],products!$A:$I,3,FALSE)</f>
        <v>Classic Cars</v>
      </c>
      <c r="J28" t="str">
        <f>VLOOKUP(orderdetails[[#This Row],[productCode]],products!A:I,2,FALSE)</f>
        <v>1969 Corvair Monza</v>
      </c>
    </row>
    <row r="29" spans="1:10" x14ac:dyDescent="0.25">
      <c r="A29">
        <v>10104</v>
      </c>
      <c r="B29" t="s">
        <v>329</v>
      </c>
      <c r="C29">
        <v>41</v>
      </c>
      <c r="D29">
        <v>111.39</v>
      </c>
      <c r="E29">
        <v>9</v>
      </c>
      <c r="F29">
        <f>orderdetails[[#This Row],[quantityOrdered]]*orderdetails[[#This Row],[priceEach]]</f>
        <v>4566.99</v>
      </c>
      <c r="G29" t="str">
        <f>VLOOKUP(orderdetails[[#This Row],[orderNumber]],orders!$A:$H,8,FALSE)</f>
        <v>2003-Q1</v>
      </c>
      <c r="H29" t="str">
        <f>VLOOKUP(orderdetails[[#This Row],[orderNumber]],orders!A:I,9,FALSE)</f>
        <v>2003-01</v>
      </c>
      <c r="I29" t="str">
        <f>VLOOKUP(orderdetails[[#This Row],[productCode]],products!$A:$I,3,FALSE)</f>
        <v>Trucks and Buses</v>
      </c>
      <c r="J29" t="str">
        <f>VLOOKUP(orderdetails[[#This Row],[productCode]],products!A:I,2,FALSE)</f>
        <v>1957 Chevy Pickup</v>
      </c>
    </row>
    <row r="30" spans="1:10" x14ac:dyDescent="0.25">
      <c r="A30">
        <v>10104</v>
      </c>
      <c r="B30" t="s">
        <v>330</v>
      </c>
      <c r="C30">
        <v>24</v>
      </c>
      <c r="D30">
        <v>135.9</v>
      </c>
      <c r="E30">
        <v>8</v>
      </c>
      <c r="F30">
        <f>orderdetails[[#This Row],[quantityOrdered]]*orderdetails[[#This Row],[priceEach]]</f>
        <v>3261.6000000000004</v>
      </c>
      <c r="G30" t="str">
        <f>VLOOKUP(orderdetails[[#This Row],[orderNumber]],orders!$A:$H,8,FALSE)</f>
        <v>2003-Q1</v>
      </c>
      <c r="H30" t="str">
        <f>VLOOKUP(orderdetails[[#This Row],[orderNumber]],orders!A:I,9,FALSE)</f>
        <v>2003-01</v>
      </c>
      <c r="I30" t="str">
        <f>VLOOKUP(orderdetails[[#This Row],[productCode]],products!$A:$I,3,FALSE)</f>
        <v>Classic Cars</v>
      </c>
      <c r="J30" t="str">
        <f>VLOOKUP(orderdetails[[#This Row],[productCode]],products!A:I,2,FALSE)</f>
        <v>1998 Chrysler Plymouth Prowler</v>
      </c>
    </row>
    <row r="31" spans="1:10" x14ac:dyDescent="0.25">
      <c r="A31">
        <v>10104</v>
      </c>
      <c r="B31" t="s">
        <v>331</v>
      </c>
      <c r="C31">
        <v>29</v>
      </c>
      <c r="D31">
        <v>122.73</v>
      </c>
      <c r="E31">
        <v>12</v>
      </c>
      <c r="F31">
        <f>orderdetails[[#This Row],[quantityOrdered]]*orderdetails[[#This Row],[priceEach]]</f>
        <v>3559.17</v>
      </c>
      <c r="G31" t="str">
        <f>VLOOKUP(orderdetails[[#This Row],[orderNumber]],orders!$A:$H,8,FALSE)</f>
        <v>2003-Q1</v>
      </c>
      <c r="H31" t="str">
        <f>VLOOKUP(orderdetails[[#This Row],[orderNumber]],orders!A:I,9,FALSE)</f>
        <v>2003-01</v>
      </c>
      <c r="I31" t="str">
        <f>VLOOKUP(orderdetails[[#This Row],[productCode]],products!$A:$I,3,FALSE)</f>
        <v>Trucks and Buses</v>
      </c>
      <c r="J31" t="str">
        <f>VLOOKUP(orderdetails[[#This Row],[productCode]],products!A:I,2,FALSE)</f>
        <v>1964 Mercedes Tour Bus</v>
      </c>
    </row>
    <row r="32" spans="1:10" x14ac:dyDescent="0.25">
      <c r="A32">
        <v>10104</v>
      </c>
      <c r="B32" t="s">
        <v>332</v>
      </c>
      <c r="C32">
        <v>23</v>
      </c>
      <c r="D32">
        <v>165.95</v>
      </c>
      <c r="E32">
        <v>13</v>
      </c>
      <c r="F32">
        <f>orderdetails[[#This Row],[quantityOrdered]]*orderdetails[[#This Row],[priceEach]]</f>
        <v>3816.85</v>
      </c>
      <c r="G32" t="str">
        <f>VLOOKUP(orderdetails[[#This Row],[orderNumber]],orders!$A:$H,8,FALSE)</f>
        <v>2003-Q1</v>
      </c>
      <c r="H32" t="str">
        <f>VLOOKUP(orderdetails[[#This Row],[orderNumber]],orders!A:I,9,FALSE)</f>
        <v>2003-01</v>
      </c>
      <c r="I32" t="str">
        <f>VLOOKUP(orderdetails[[#This Row],[productCode]],products!$A:$I,3,FALSE)</f>
        <v>Classic Cars</v>
      </c>
      <c r="J32" t="str">
        <f>VLOOKUP(orderdetails[[#This Row],[productCode]],products!A:I,2,FALSE)</f>
        <v>1992 Ferrari 360 Spider red</v>
      </c>
    </row>
    <row r="33" spans="1:10" x14ac:dyDescent="0.25">
      <c r="A33">
        <v>10104</v>
      </c>
      <c r="B33" t="s">
        <v>333</v>
      </c>
      <c r="C33">
        <v>38</v>
      </c>
      <c r="D33">
        <v>119.2</v>
      </c>
      <c r="E33">
        <v>3</v>
      </c>
      <c r="F33">
        <f>orderdetails[[#This Row],[quantityOrdered]]*orderdetails[[#This Row],[priceEach]]</f>
        <v>4529.6000000000004</v>
      </c>
      <c r="G33" t="str">
        <f>VLOOKUP(orderdetails[[#This Row],[orderNumber]],orders!$A:$H,8,FALSE)</f>
        <v>2003-Q1</v>
      </c>
      <c r="H33" t="str">
        <f>VLOOKUP(orderdetails[[#This Row],[orderNumber]],orders!A:I,9,FALSE)</f>
        <v>2003-01</v>
      </c>
      <c r="I33" t="str">
        <f>VLOOKUP(orderdetails[[#This Row],[productCode]],products!$A:$I,3,FALSE)</f>
        <v>Classic Cars</v>
      </c>
      <c r="J33" t="str">
        <f>VLOOKUP(orderdetails[[#This Row],[productCode]],products!A:I,2,FALSE)</f>
        <v>1970 Triumph Spitfire</v>
      </c>
    </row>
    <row r="34" spans="1:10" x14ac:dyDescent="0.25">
      <c r="A34">
        <v>10104</v>
      </c>
      <c r="B34" t="s">
        <v>334</v>
      </c>
      <c r="C34">
        <v>35</v>
      </c>
      <c r="D34">
        <v>52.02</v>
      </c>
      <c r="E34">
        <v>6</v>
      </c>
      <c r="F34">
        <f>orderdetails[[#This Row],[quantityOrdered]]*orderdetails[[#This Row],[priceEach]]</f>
        <v>1820.7</v>
      </c>
      <c r="G34" t="str">
        <f>VLOOKUP(orderdetails[[#This Row],[orderNumber]],orders!$A:$H,8,FALSE)</f>
        <v>2003-Q1</v>
      </c>
      <c r="H34" t="str">
        <f>VLOOKUP(orderdetails[[#This Row],[orderNumber]],orders!A:I,9,FALSE)</f>
        <v>2003-01</v>
      </c>
      <c r="I34" t="str">
        <f>VLOOKUP(orderdetails[[#This Row],[productCode]],products!$A:$I,3,FALSE)</f>
        <v>Classic Cars</v>
      </c>
      <c r="J34" t="str">
        <f>VLOOKUP(orderdetails[[#This Row],[productCode]],products!A:I,2,FALSE)</f>
        <v>1970 Dodge Coronet</v>
      </c>
    </row>
    <row r="35" spans="1:10" x14ac:dyDescent="0.25">
      <c r="A35">
        <v>10104</v>
      </c>
      <c r="B35" t="s">
        <v>335</v>
      </c>
      <c r="C35">
        <v>44</v>
      </c>
      <c r="D35">
        <v>30.41</v>
      </c>
      <c r="E35">
        <v>10</v>
      </c>
      <c r="F35">
        <f>orderdetails[[#This Row],[quantityOrdered]]*orderdetails[[#This Row],[priceEach]]</f>
        <v>1338.04</v>
      </c>
      <c r="G35" t="str">
        <f>VLOOKUP(orderdetails[[#This Row],[orderNumber]],orders!$A:$H,8,FALSE)</f>
        <v>2003-Q1</v>
      </c>
      <c r="H35" t="str">
        <f>VLOOKUP(orderdetails[[#This Row],[orderNumber]],orders!A:I,9,FALSE)</f>
        <v>2003-01</v>
      </c>
      <c r="I35" t="str">
        <f>VLOOKUP(orderdetails[[#This Row],[productCode]],products!$A:$I,3,FALSE)</f>
        <v>Classic Cars</v>
      </c>
      <c r="J35" t="str">
        <f>VLOOKUP(orderdetails[[#This Row],[productCode]],products!A:I,2,FALSE)</f>
        <v>1958 Chevy Corvette Limited Edition</v>
      </c>
    </row>
    <row r="36" spans="1:10" x14ac:dyDescent="0.25">
      <c r="A36">
        <v>10104</v>
      </c>
      <c r="B36" t="s">
        <v>336</v>
      </c>
      <c r="C36">
        <v>26</v>
      </c>
      <c r="D36">
        <v>106.45</v>
      </c>
      <c r="E36">
        <v>5</v>
      </c>
      <c r="F36">
        <f>orderdetails[[#This Row],[quantityOrdered]]*orderdetails[[#This Row],[priceEach]]</f>
        <v>2767.7000000000003</v>
      </c>
      <c r="G36" t="str">
        <f>VLOOKUP(orderdetails[[#This Row],[orderNumber]],orders!$A:$H,8,FALSE)</f>
        <v>2003-Q1</v>
      </c>
      <c r="H36" t="str">
        <f>VLOOKUP(orderdetails[[#This Row],[orderNumber]],orders!A:I,9,FALSE)</f>
        <v>2003-01</v>
      </c>
      <c r="I36" t="str">
        <f>VLOOKUP(orderdetails[[#This Row],[productCode]],products!$A:$I,3,FALSE)</f>
        <v>Classic Cars</v>
      </c>
      <c r="J36" t="str">
        <f>VLOOKUP(orderdetails[[#This Row],[productCode]],products!A:I,2,FALSE)</f>
        <v>1992 Porsche Cayenne Turbo Silver</v>
      </c>
    </row>
    <row r="37" spans="1:10" x14ac:dyDescent="0.25">
      <c r="A37">
        <v>10104</v>
      </c>
      <c r="B37" t="s">
        <v>337</v>
      </c>
      <c r="C37">
        <v>35</v>
      </c>
      <c r="D37">
        <v>51.95</v>
      </c>
      <c r="E37">
        <v>11</v>
      </c>
      <c r="F37">
        <f>orderdetails[[#This Row],[quantityOrdered]]*orderdetails[[#This Row],[priceEach]]</f>
        <v>1818.25</v>
      </c>
      <c r="G37" t="str">
        <f>VLOOKUP(orderdetails[[#This Row],[orderNumber]],orders!$A:$H,8,FALSE)</f>
        <v>2003-Q1</v>
      </c>
      <c r="H37" t="str">
        <f>VLOOKUP(orderdetails[[#This Row],[orderNumber]],orders!A:I,9,FALSE)</f>
        <v>2003-01</v>
      </c>
      <c r="I37" t="str">
        <f>VLOOKUP(orderdetails[[#This Row],[productCode]],products!$A:$I,3,FALSE)</f>
        <v>Trucks and Buses</v>
      </c>
      <c r="J37" t="str">
        <f>VLOOKUP(orderdetails[[#This Row],[productCode]],products!A:I,2,FALSE)</f>
        <v>1954 Greyhound Scenicruiser</v>
      </c>
    </row>
    <row r="38" spans="1:10" x14ac:dyDescent="0.25">
      <c r="A38">
        <v>10104</v>
      </c>
      <c r="B38" t="s">
        <v>338</v>
      </c>
      <c r="C38">
        <v>49</v>
      </c>
      <c r="D38">
        <v>56.55</v>
      </c>
      <c r="E38">
        <v>4</v>
      </c>
      <c r="F38">
        <f>orderdetails[[#This Row],[quantityOrdered]]*orderdetails[[#This Row],[priceEach]]</f>
        <v>2770.95</v>
      </c>
      <c r="G38" t="str">
        <f>VLOOKUP(orderdetails[[#This Row],[orderNumber]],orders!$A:$H,8,FALSE)</f>
        <v>2003-Q1</v>
      </c>
      <c r="H38" t="str">
        <f>VLOOKUP(orderdetails[[#This Row],[orderNumber]],orders!A:I,9,FALSE)</f>
        <v>2003-01</v>
      </c>
      <c r="I38" t="str">
        <f>VLOOKUP(orderdetails[[#This Row],[productCode]],products!$A:$I,3,FALSE)</f>
        <v>Trains</v>
      </c>
      <c r="J38" t="str">
        <f>VLOOKUP(orderdetails[[#This Row],[productCode]],products!A:I,2,FALSE)</f>
        <v>1950's Chicago Surface Lines Streetcar</v>
      </c>
    </row>
    <row r="39" spans="1:10" x14ac:dyDescent="0.25">
      <c r="A39">
        <v>10104</v>
      </c>
      <c r="B39" t="s">
        <v>339</v>
      </c>
      <c r="C39">
        <v>33</v>
      </c>
      <c r="D39">
        <v>114.59</v>
      </c>
      <c r="E39">
        <v>7</v>
      </c>
      <c r="F39">
        <f>orderdetails[[#This Row],[quantityOrdered]]*orderdetails[[#This Row],[priceEach]]</f>
        <v>3781.4700000000003</v>
      </c>
      <c r="G39" t="str">
        <f>VLOOKUP(orderdetails[[#This Row],[orderNumber]],orders!$A:$H,8,FALSE)</f>
        <v>2003-Q1</v>
      </c>
      <c r="H39" t="str">
        <f>VLOOKUP(orderdetails[[#This Row],[orderNumber]],orders!A:I,9,FALSE)</f>
        <v>2003-01</v>
      </c>
      <c r="I39" t="str">
        <f>VLOOKUP(orderdetails[[#This Row],[productCode]],products!$A:$I,3,FALSE)</f>
        <v>Trucks and Buses</v>
      </c>
      <c r="J39" t="str">
        <f>VLOOKUP(orderdetails[[#This Row],[productCode]],products!A:I,2,FALSE)</f>
        <v>Diamond T620 Semi-Skirted Tanker</v>
      </c>
    </row>
    <row r="40" spans="1:10" x14ac:dyDescent="0.25">
      <c r="A40">
        <v>10104</v>
      </c>
      <c r="B40" t="s">
        <v>340</v>
      </c>
      <c r="C40">
        <v>32</v>
      </c>
      <c r="D40">
        <v>53.31</v>
      </c>
      <c r="E40">
        <v>2</v>
      </c>
      <c r="F40">
        <f>orderdetails[[#This Row],[quantityOrdered]]*orderdetails[[#This Row],[priceEach]]</f>
        <v>1705.92</v>
      </c>
      <c r="G40" t="str">
        <f>VLOOKUP(orderdetails[[#This Row],[orderNumber]],orders!$A:$H,8,FALSE)</f>
        <v>2003-Q1</v>
      </c>
      <c r="H40" t="str">
        <f>VLOOKUP(orderdetails[[#This Row],[orderNumber]],orders!A:I,9,FALSE)</f>
        <v>2003-01</v>
      </c>
      <c r="I40" t="str">
        <f>VLOOKUP(orderdetails[[#This Row],[productCode]],products!$A:$I,3,FALSE)</f>
        <v>Trains</v>
      </c>
      <c r="J40" t="str">
        <f>VLOOKUP(orderdetails[[#This Row],[productCode]],products!A:I,2,FALSE)</f>
        <v>1962 City of Detroit Streetcar</v>
      </c>
    </row>
    <row r="41" spans="1:10" x14ac:dyDescent="0.25">
      <c r="A41">
        <v>10105</v>
      </c>
      <c r="B41" t="s">
        <v>341</v>
      </c>
      <c r="C41">
        <v>50</v>
      </c>
      <c r="D41">
        <v>127.84</v>
      </c>
      <c r="E41">
        <v>2</v>
      </c>
      <c r="F41">
        <f>orderdetails[[#This Row],[quantityOrdered]]*orderdetails[[#This Row],[priceEach]]</f>
        <v>6392</v>
      </c>
      <c r="G41" t="str">
        <f>VLOOKUP(orderdetails[[#This Row],[orderNumber]],orders!$A:$H,8,FALSE)</f>
        <v>2003-Q1</v>
      </c>
      <c r="H41" t="str">
        <f>VLOOKUP(orderdetails[[#This Row],[orderNumber]],orders!A:I,9,FALSE)</f>
        <v>2003-02</v>
      </c>
      <c r="I41" t="str">
        <f>VLOOKUP(orderdetails[[#This Row],[productCode]],products!$A:$I,3,FALSE)</f>
        <v>Classic Cars</v>
      </c>
      <c r="J41" t="str">
        <f>VLOOKUP(orderdetails[[#This Row],[productCode]],products!A:I,2,FALSE)</f>
        <v>1972 Alfa Romeo GTA</v>
      </c>
    </row>
    <row r="42" spans="1:10" x14ac:dyDescent="0.25">
      <c r="A42">
        <v>10105</v>
      </c>
      <c r="B42" t="s">
        <v>342</v>
      </c>
      <c r="C42">
        <v>41</v>
      </c>
      <c r="D42">
        <v>205.72</v>
      </c>
      <c r="E42">
        <v>15</v>
      </c>
      <c r="F42">
        <f>orderdetails[[#This Row],[quantityOrdered]]*orderdetails[[#This Row],[priceEach]]</f>
        <v>8434.52</v>
      </c>
      <c r="G42" t="str">
        <f>VLOOKUP(orderdetails[[#This Row],[orderNumber]],orders!$A:$H,8,FALSE)</f>
        <v>2003-Q1</v>
      </c>
      <c r="H42" t="str">
        <f>VLOOKUP(orderdetails[[#This Row],[orderNumber]],orders!A:I,9,FALSE)</f>
        <v>2003-02</v>
      </c>
      <c r="I42" t="str">
        <f>VLOOKUP(orderdetails[[#This Row],[productCode]],products!$A:$I,3,FALSE)</f>
        <v>Classic Cars</v>
      </c>
      <c r="J42" t="str">
        <f>VLOOKUP(orderdetails[[#This Row],[productCode]],products!A:I,2,FALSE)</f>
        <v>2001 Ferrari Enzo</v>
      </c>
    </row>
    <row r="43" spans="1:10" x14ac:dyDescent="0.25">
      <c r="A43">
        <v>10105</v>
      </c>
      <c r="B43" t="s">
        <v>343</v>
      </c>
      <c r="C43">
        <v>29</v>
      </c>
      <c r="D43">
        <v>141.88</v>
      </c>
      <c r="E43">
        <v>14</v>
      </c>
      <c r="F43">
        <f>orderdetails[[#This Row],[quantityOrdered]]*orderdetails[[#This Row],[priceEach]]</f>
        <v>4114.5199999999995</v>
      </c>
      <c r="G43" t="str">
        <f>VLOOKUP(orderdetails[[#This Row],[orderNumber]],orders!$A:$H,8,FALSE)</f>
        <v>2003-Q1</v>
      </c>
      <c r="H43" t="str">
        <f>VLOOKUP(orderdetails[[#This Row],[orderNumber]],orders!A:I,9,FALSE)</f>
        <v>2003-02</v>
      </c>
      <c r="I43" t="str">
        <f>VLOOKUP(orderdetails[[#This Row],[productCode]],products!$A:$I,3,FALSE)</f>
        <v>Classic Cars</v>
      </c>
      <c r="J43" t="str">
        <f>VLOOKUP(orderdetails[[#This Row],[productCode]],products!A:I,2,FALSE)</f>
        <v>1969 Ford Falcon</v>
      </c>
    </row>
    <row r="44" spans="1:10" x14ac:dyDescent="0.25">
      <c r="A44">
        <v>10105</v>
      </c>
      <c r="B44" t="s">
        <v>344</v>
      </c>
      <c r="C44">
        <v>22</v>
      </c>
      <c r="D44">
        <v>136.59</v>
      </c>
      <c r="E44">
        <v>11</v>
      </c>
      <c r="F44">
        <f>orderdetails[[#This Row],[quantityOrdered]]*orderdetails[[#This Row],[priceEach]]</f>
        <v>3004.98</v>
      </c>
      <c r="G44" t="str">
        <f>VLOOKUP(orderdetails[[#This Row],[orderNumber]],orders!$A:$H,8,FALSE)</f>
        <v>2003-Q1</v>
      </c>
      <c r="H44" t="str">
        <f>VLOOKUP(orderdetails[[#This Row],[orderNumber]],orders!A:I,9,FALSE)</f>
        <v>2003-02</v>
      </c>
      <c r="I44" t="str">
        <f>VLOOKUP(orderdetails[[#This Row],[productCode]],products!$A:$I,3,FALSE)</f>
        <v>Vintage Cars</v>
      </c>
      <c r="J44" t="str">
        <f>VLOOKUP(orderdetails[[#This Row],[productCode]],products!A:I,2,FALSE)</f>
        <v>1903 Ford Model A</v>
      </c>
    </row>
    <row r="45" spans="1:10" x14ac:dyDescent="0.25">
      <c r="A45">
        <v>10105</v>
      </c>
      <c r="B45" t="s">
        <v>345</v>
      </c>
      <c r="C45">
        <v>38</v>
      </c>
      <c r="D45">
        <v>87.73</v>
      </c>
      <c r="E45">
        <v>13</v>
      </c>
      <c r="F45">
        <f>orderdetails[[#This Row],[quantityOrdered]]*orderdetails[[#This Row],[priceEach]]</f>
        <v>3333.7400000000002</v>
      </c>
      <c r="G45" t="str">
        <f>VLOOKUP(orderdetails[[#This Row],[orderNumber]],orders!$A:$H,8,FALSE)</f>
        <v>2003-Q1</v>
      </c>
      <c r="H45" t="str">
        <f>VLOOKUP(orderdetails[[#This Row],[orderNumber]],orders!A:I,9,FALSE)</f>
        <v>2003-02</v>
      </c>
      <c r="I45" t="str">
        <f>VLOOKUP(orderdetails[[#This Row],[productCode]],products!$A:$I,3,FALSE)</f>
        <v>Trains</v>
      </c>
      <c r="J45" t="str">
        <f>VLOOKUP(orderdetails[[#This Row],[productCode]],products!A:I,2,FALSE)</f>
        <v>Collectable Wooden Train</v>
      </c>
    </row>
    <row r="46" spans="1:10" x14ac:dyDescent="0.25">
      <c r="A46">
        <v>10105</v>
      </c>
      <c r="B46" t="s">
        <v>346</v>
      </c>
      <c r="C46">
        <v>41</v>
      </c>
      <c r="D46">
        <v>75.48</v>
      </c>
      <c r="E46">
        <v>10</v>
      </c>
      <c r="F46">
        <f>orderdetails[[#This Row],[quantityOrdered]]*orderdetails[[#This Row],[priceEach]]</f>
        <v>3094.6800000000003</v>
      </c>
      <c r="G46" t="str">
        <f>VLOOKUP(orderdetails[[#This Row],[orderNumber]],orders!$A:$H,8,FALSE)</f>
        <v>2003-Q1</v>
      </c>
      <c r="H46" t="str">
        <f>VLOOKUP(orderdetails[[#This Row],[orderNumber]],orders!A:I,9,FALSE)</f>
        <v>2003-02</v>
      </c>
      <c r="I46" t="str">
        <f>VLOOKUP(orderdetails[[#This Row],[productCode]],products!$A:$I,3,FALSE)</f>
        <v>Vintage Cars</v>
      </c>
      <c r="J46" t="str">
        <f>VLOOKUP(orderdetails[[#This Row],[productCode]],products!A:I,2,FALSE)</f>
        <v>1904 Buick Runabout</v>
      </c>
    </row>
    <row r="47" spans="1:10" x14ac:dyDescent="0.25">
      <c r="A47">
        <v>10105</v>
      </c>
      <c r="B47" t="s">
        <v>347</v>
      </c>
      <c r="C47">
        <v>43</v>
      </c>
      <c r="D47">
        <v>117.97</v>
      </c>
      <c r="E47">
        <v>9</v>
      </c>
      <c r="F47">
        <f>orderdetails[[#This Row],[quantityOrdered]]*orderdetails[[#This Row],[priceEach]]</f>
        <v>5072.71</v>
      </c>
      <c r="G47" t="str">
        <f>VLOOKUP(orderdetails[[#This Row],[orderNumber]],orders!$A:$H,8,FALSE)</f>
        <v>2003-Q1</v>
      </c>
      <c r="H47" t="str">
        <f>VLOOKUP(orderdetails[[#This Row],[orderNumber]],orders!A:I,9,FALSE)</f>
        <v>2003-02</v>
      </c>
      <c r="I47" t="str">
        <f>VLOOKUP(orderdetails[[#This Row],[productCode]],products!$A:$I,3,FALSE)</f>
        <v>Ships</v>
      </c>
      <c r="J47" t="str">
        <f>VLOOKUP(orderdetails[[#This Row],[productCode]],products!A:I,2,FALSE)</f>
        <v>18th century schooner</v>
      </c>
    </row>
    <row r="48" spans="1:10" x14ac:dyDescent="0.25">
      <c r="A48">
        <v>10105</v>
      </c>
      <c r="B48" t="s">
        <v>348</v>
      </c>
      <c r="C48">
        <v>44</v>
      </c>
      <c r="D48">
        <v>73.459999999999994</v>
      </c>
      <c r="E48">
        <v>4</v>
      </c>
      <c r="F48">
        <f>orderdetails[[#This Row],[quantityOrdered]]*orderdetails[[#This Row],[priceEach]]</f>
        <v>3232.24</v>
      </c>
      <c r="G48" t="str">
        <f>VLOOKUP(orderdetails[[#This Row],[orderNumber]],orders!$A:$H,8,FALSE)</f>
        <v>2003-Q1</v>
      </c>
      <c r="H48" t="str">
        <f>VLOOKUP(orderdetails[[#This Row],[orderNumber]],orders!A:I,9,FALSE)</f>
        <v>2003-02</v>
      </c>
      <c r="I48" t="str">
        <f>VLOOKUP(orderdetails[[#This Row],[productCode]],products!$A:$I,3,FALSE)</f>
        <v>Vintage Cars</v>
      </c>
      <c r="J48" t="str">
        <f>VLOOKUP(orderdetails[[#This Row],[productCode]],products!A:I,2,FALSE)</f>
        <v>1912 Ford Model T Delivery Wagon</v>
      </c>
    </row>
    <row r="49" spans="1:10" x14ac:dyDescent="0.25">
      <c r="A49">
        <v>10105</v>
      </c>
      <c r="B49" t="s">
        <v>349</v>
      </c>
      <c r="C49">
        <v>50</v>
      </c>
      <c r="D49">
        <v>75.47</v>
      </c>
      <c r="E49">
        <v>1</v>
      </c>
      <c r="F49">
        <f>orderdetails[[#This Row],[quantityOrdered]]*orderdetails[[#This Row],[priceEach]]</f>
        <v>3773.5</v>
      </c>
      <c r="G49" t="str">
        <f>VLOOKUP(orderdetails[[#This Row],[orderNumber]],orders!$A:$H,8,FALSE)</f>
        <v>2003-Q1</v>
      </c>
      <c r="H49" t="str">
        <f>VLOOKUP(orderdetails[[#This Row],[orderNumber]],orders!A:I,9,FALSE)</f>
        <v>2003-02</v>
      </c>
      <c r="I49" t="str">
        <f>VLOOKUP(orderdetails[[#This Row],[productCode]],products!$A:$I,3,FALSE)</f>
        <v>Vintage Cars</v>
      </c>
      <c r="J49" t="str">
        <f>VLOOKUP(orderdetails[[#This Row],[productCode]],products!A:I,2,FALSE)</f>
        <v>1940 Ford Delivery Sedan</v>
      </c>
    </row>
    <row r="50" spans="1:10" x14ac:dyDescent="0.25">
      <c r="A50">
        <v>10105</v>
      </c>
      <c r="B50" t="s">
        <v>350</v>
      </c>
      <c r="C50">
        <v>41</v>
      </c>
      <c r="D50">
        <v>54</v>
      </c>
      <c r="E50">
        <v>5</v>
      </c>
      <c r="F50">
        <f>orderdetails[[#This Row],[quantityOrdered]]*orderdetails[[#This Row],[priceEach]]</f>
        <v>2214</v>
      </c>
      <c r="G50" t="str">
        <f>VLOOKUP(orderdetails[[#This Row],[orderNumber]],orders!$A:$H,8,FALSE)</f>
        <v>2003-Q1</v>
      </c>
      <c r="H50" t="str">
        <f>VLOOKUP(orderdetails[[#This Row],[orderNumber]],orders!A:I,9,FALSE)</f>
        <v>2003-02</v>
      </c>
      <c r="I50" t="str">
        <f>VLOOKUP(orderdetails[[#This Row],[productCode]],products!$A:$I,3,FALSE)</f>
        <v>Ships</v>
      </c>
      <c r="J50" t="str">
        <f>VLOOKUP(orderdetails[[#This Row],[productCode]],products!A:I,2,FALSE)</f>
        <v>The Schooner Bluenose</v>
      </c>
    </row>
    <row r="51" spans="1:10" x14ac:dyDescent="0.25">
      <c r="A51">
        <v>10105</v>
      </c>
      <c r="B51" t="s">
        <v>351</v>
      </c>
      <c r="C51">
        <v>29</v>
      </c>
      <c r="D51">
        <v>86.61</v>
      </c>
      <c r="E51">
        <v>12</v>
      </c>
      <c r="F51">
        <f>orderdetails[[#This Row],[quantityOrdered]]*orderdetails[[#This Row],[priceEach]]</f>
        <v>2511.69</v>
      </c>
      <c r="G51" t="str">
        <f>VLOOKUP(orderdetails[[#This Row],[orderNumber]],orders!$A:$H,8,FALSE)</f>
        <v>2003-Q1</v>
      </c>
      <c r="H51" t="str">
        <f>VLOOKUP(orderdetails[[#This Row],[orderNumber]],orders!A:I,9,FALSE)</f>
        <v>2003-02</v>
      </c>
      <c r="I51" t="str">
        <f>VLOOKUP(orderdetails[[#This Row],[productCode]],products!$A:$I,3,FALSE)</f>
        <v>Ships</v>
      </c>
      <c r="J51" t="str">
        <f>VLOOKUP(orderdetails[[#This Row],[productCode]],products!A:I,2,FALSE)</f>
        <v>The Mayflower</v>
      </c>
    </row>
    <row r="52" spans="1:10" x14ac:dyDescent="0.25">
      <c r="A52">
        <v>10105</v>
      </c>
      <c r="B52" t="s">
        <v>352</v>
      </c>
      <c r="C52">
        <v>31</v>
      </c>
      <c r="D52">
        <v>60.72</v>
      </c>
      <c r="E52">
        <v>3</v>
      </c>
      <c r="F52">
        <f>orderdetails[[#This Row],[quantityOrdered]]*orderdetails[[#This Row],[priceEach]]</f>
        <v>1882.32</v>
      </c>
      <c r="G52" t="str">
        <f>VLOOKUP(orderdetails[[#This Row],[orderNumber]],orders!$A:$H,8,FALSE)</f>
        <v>2003-Q1</v>
      </c>
      <c r="H52" t="str">
        <f>VLOOKUP(orderdetails[[#This Row],[orderNumber]],orders!A:I,9,FALSE)</f>
        <v>2003-02</v>
      </c>
      <c r="I52" t="str">
        <f>VLOOKUP(orderdetails[[#This Row],[productCode]],products!$A:$I,3,FALSE)</f>
        <v>Ships</v>
      </c>
      <c r="J52" t="str">
        <f>VLOOKUP(orderdetails[[#This Row],[productCode]],products!A:I,2,FALSE)</f>
        <v>The USS Constitution Ship</v>
      </c>
    </row>
    <row r="53" spans="1:10" x14ac:dyDescent="0.25">
      <c r="A53">
        <v>10105</v>
      </c>
      <c r="B53" t="s">
        <v>353</v>
      </c>
      <c r="C53">
        <v>39</v>
      </c>
      <c r="D53">
        <v>92.16</v>
      </c>
      <c r="E53">
        <v>6</v>
      </c>
      <c r="F53">
        <f>orderdetails[[#This Row],[quantityOrdered]]*orderdetails[[#This Row],[priceEach]]</f>
        <v>3594.24</v>
      </c>
      <c r="G53" t="str">
        <f>VLOOKUP(orderdetails[[#This Row],[orderNumber]],orders!$A:$H,8,FALSE)</f>
        <v>2003-Q1</v>
      </c>
      <c r="H53" t="str">
        <f>VLOOKUP(orderdetails[[#This Row],[orderNumber]],orders!A:I,9,FALSE)</f>
        <v>2003-02</v>
      </c>
      <c r="I53" t="str">
        <f>VLOOKUP(orderdetails[[#This Row],[productCode]],products!$A:$I,3,FALSE)</f>
        <v>Ships</v>
      </c>
      <c r="J53" t="str">
        <f>VLOOKUP(orderdetails[[#This Row],[productCode]],products!A:I,2,FALSE)</f>
        <v>The Titanic</v>
      </c>
    </row>
    <row r="54" spans="1:10" x14ac:dyDescent="0.25">
      <c r="A54">
        <v>10105</v>
      </c>
      <c r="B54" t="s">
        <v>354</v>
      </c>
      <c r="C54">
        <v>22</v>
      </c>
      <c r="D54">
        <v>99.31</v>
      </c>
      <c r="E54">
        <v>7</v>
      </c>
      <c r="F54">
        <f>orderdetails[[#This Row],[quantityOrdered]]*orderdetails[[#This Row],[priceEach]]</f>
        <v>2184.8200000000002</v>
      </c>
      <c r="G54" t="str">
        <f>VLOOKUP(orderdetails[[#This Row],[orderNumber]],orders!$A:$H,8,FALSE)</f>
        <v>2003-Q1</v>
      </c>
      <c r="H54" t="str">
        <f>VLOOKUP(orderdetails[[#This Row],[orderNumber]],orders!A:I,9,FALSE)</f>
        <v>2003-02</v>
      </c>
      <c r="I54" t="str">
        <f>VLOOKUP(orderdetails[[#This Row],[productCode]],products!$A:$I,3,FALSE)</f>
        <v>Ships</v>
      </c>
      <c r="J54" t="str">
        <f>VLOOKUP(orderdetails[[#This Row],[productCode]],products!A:I,2,FALSE)</f>
        <v>The Queen Mary</v>
      </c>
    </row>
    <row r="55" spans="1:10" x14ac:dyDescent="0.25">
      <c r="A55">
        <v>10105</v>
      </c>
      <c r="B55" t="s">
        <v>355</v>
      </c>
      <c r="C55">
        <v>25</v>
      </c>
      <c r="D55">
        <v>44.77</v>
      </c>
      <c r="E55">
        <v>8</v>
      </c>
      <c r="F55">
        <f>orderdetails[[#This Row],[quantityOrdered]]*orderdetails[[#This Row],[priceEach]]</f>
        <v>1119.25</v>
      </c>
      <c r="G55" t="str">
        <f>VLOOKUP(orderdetails[[#This Row],[orderNumber]],orders!$A:$H,8,FALSE)</f>
        <v>2003-Q1</v>
      </c>
      <c r="H55" t="str">
        <f>VLOOKUP(orderdetails[[#This Row],[orderNumber]],orders!A:I,9,FALSE)</f>
        <v>2003-02</v>
      </c>
      <c r="I55" t="str">
        <f>VLOOKUP(orderdetails[[#This Row],[productCode]],products!$A:$I,3,FALSE)</f>
        <v>Ships</v>
      </c>
      <c r="J55" t="str">
        <f>VLOOKUP(orderdetails[[#This Row],[productCode]],products!A:I,2,FALSE)</f>
        <v>Pont Yacht</v>
      </c>
    </row>
    <row r="56" spans="1:10" x14ac:dyDescent="0.25">
      <c r="A56">
        <v>10106</v>
      </c>
      <c r="B56" t="s">
        <v>356</v>
      </c>
      <c r="C56">
        <v>36</v>
      </c>
      <c r="D56">
        <v>134.04</v>
      </c>
      <c r="E56">
        <v>12</v>
      </c>
      <c r="F56">
        <f>orderdetails[[#This Row],[quantityOrdered]]*orderdetails[[#This Row],[priceEach]]</f>
        <v>4825.4399999999996</v>
      </c>
      <c r="G56" t="str">
        <f>VLOOKUP(orderdetails[[#This Row],[orderNumber]],orders!$A:$H,8,FALSE)</f>
        <v>2003-Q1</v>
      </c>
      <c r="H56" t="str">
        <f>VLOOKUP(orderdetails[[#This Row],[orderNumber]],orders!A:I,9,FALSE)</f>
        <v>2003-02</v>
      </c>
      <c r="I56" t="str">
        <f>VLOOKUP(orderdetails[[#This Row],[productCode]],products!$A:$I,3,FALSE)</f>
        <v>Planes</v>
      </c>
      <c r="J56" t="str">
        <f>VLOOKUP(orderdetails[[#This Row],[productCode]],products!A:I,2,FALSE)</f>
        <v>1980s Black Hawk Helicopter</v>
      </c>
    </row>
    <row r="57" spans="1:10" x14ac:dyDescent="0.25">
      <c r="A57">
        <v>10106</v>
      </c>
      <c r="B57" t="s">
        <v>357</v>
      </c>
      <c r="C57">
        <v>34</v>
      </c>
      <c r="D57">
        <v>81.099999999999994</v>
      </c>
      <c r="E57">
        <v>2</v>
      </c>
      <c r="F57">
        <f>orderdetails[[#This Row],[quantityOrdered]]*orderdetails[[#This Row],[priceEach]]</f>
        <v>2757.3999999999996</v>
      </c>
      <c r="G57" t="str">
        <f>VLOOKUP(orderdetails[[#This Row],[orderNumber]],orders!$A:$H,8,FALSE)</f>
        <v>2003-Q1</v>
      </c>
      <c r="H57" t="str">
        <f>VLOOKUP(orderdetails[[#This Row],[orderNumber]],orders!A:I,9,FALSE)</f>
        <v>2003-02</v>
      </c>
      <c r="I57" t="str">
        <f>VLOOKUP(orderdetails[[#This Row],[productCode]],products!$A:$I,3,FALSE)</f>
        <v>Planes</v>
      </c>
      <c r="J57" t="str">
        <f>VLOOKUP(orderdetails[[#This Row],[productCode]],products!A:I,2,FALSE)</f>
        <v>P-51-D Mustang</v>
      </c>
    </row>
    <row r="58" spans="1:10" x14ac:dyDescent="0.25">
      <c r="A58">
        <v>10106</v>
      </c>
      <c r="B58" t="s">
        <v>358</v>
      </c>
      <c r="C58">
        <v>41</v>
      </c>
      <c r="D58">
        <v>80.86</v>
      </c>
      <c r="E58">
        <v>18</v>
      </c>
      <c r="F58">
        <f>orderdetails[[#This Row],[quantityOrdered]]*orderdetails[[#This Row],[priceEach]]</f>
        <v>3315.2599999999998</v>
      </c>
      <c r="G58" t="str">
        <f>VLOOKUP(orderdetails[[#This Row],[orderNumber]],orders!$A:$H,8,FALSE)</f>
        <v>2003-Q1</v>
      </c>
      <c r="H58" t="str">
        <f>VLOOKUP(orderdetails[[#This Row],[orderNumber]],orders!A:I,9,FALSE)</f>
        <v>2003-02</v>
      </c>
      <c r="I58" t="str">
        <f>VLOOKUP(orderdetails[[#This Row],[productCode]],products!$A:$I,3,FALSE)</f>
        <v>Ships</v>
      </c>
      <c r="J58" t="str">
        <f>VLOOKUP(orderdetails[[#This Row],[productCode]],products!A:I,2,FALSE)</f>
        <v>1999 Yamaha Speed Boat</v>
      </c>
    </row>
    <row r="59" spans="1:10" x14ac:dyDescent="0.25">
      <c r="A59">
        <v>10106</v>
      </c>
      <c r="B59" t="s">
        <v>359</v>
      </c>
      <c r="C59">
        <v>41</v>
      </c>
      <c r="D59">
        <v>94.22</v>
      </c>
      <c r="E59">
        <v>17</v>
      </c>
      <c r="F59">
        <f>orderdetails[[#This Row],[quantityOrdered]]*orderdetails[[#This Row],[priceEach]]</f>
        <v>3863.02</v>
      </c>
      <c r="G59" t="str">
        <f>VLOOKUP(orderdetails[[#This Row],[orderNumber]],orders!$A:$H,8,FALSE)</f>
        <v>2003-Q1</v>
      </c>
      <c r="H59" t="str">
        <f>VLOOKUP(orderdetails[[#This Row],[orderNumber]],orders!A:I,9,FALSE)</f>
        <v>2003-02</v>
      </c>
      <c r="I59" t="str">
        <f>VLOOKUP(orderdetails[[#This Row],[productCode]],products!$A:$I,3,FALSE)</f>
        <v>Vintage Cars</v>
      </c>
      <c r="J59" t="str">
        <f>VLOOKUP(orderdetails[[#This Row],[productCode]],products!A:I,2,FALSE)</f>
        <v>1941 Chevrolet Special Deluxe Cabriolet</v>
      </c>
    </row>
    <row r="60" spans="1:10" x14ac:dyDescent="0.25">
      <c r="A60">
        <v>10106</v>
      </c>
      <c r="B60" t="s">
        <v>360</v>
      </c>
      <c r="C60">
        <v>28</v>
      </c>
      <c r="D60">
        <v>107.23</v>
      </c>
      <c r="E60">
        <v>4</v>
      </c>
      <c r="F60">
        <f>orderdetails[[#This Row],[quantityOrdered]]*orderdetails[[#This Row],[priceEach]]</f>
        <v>3002.44</v>
      </c>
      <c r="G60" t="str">
        <f>VLOOKUP(orderdetails[[#This Row],[orderNumber]],orders!$A:$H,8,FALSE)</f>
        <v>2003-Q1</v>
      </c>
      <c r="H60" t="str">
        <f>VLOOKUP(orderdetails[[#This Row],[orderNumber]],orders!A:I,9,FALSE)</f>
        <v>2003-02</v>
      </c>
      <c r="I60" t="str">
        <f>VLOOKUP(orderdetails[[#This Row],[productCode]],products!$A:$I,3,FALSE)</f>
        <v>Planes</v>
      </c>
      <c r="J60" t="str">
        <f>VLOOKUP(orderdetails[[#This Row],[productCode]],products!A:I,2,FALSE)</f>
        <v>1928 British Royal Navy Airplane</v>
      </c>
    </row>
    <row r="61" spans="1:10" x14ac:dyDescent="0.25">
      <c r="A61">
        <v>10106</v>
      </c>
      <c r="B61" t="s">
        <v>361</v>
      </c>
      <c r="C61">
        <v>49</v>
      </c>
      <c r="D61">
        <v>65.77</v>
      </c>
      <c r="E61">
        <v>13</v>
      </c>
      <c r="F61">
        <f>orderdetails[[#This Row],[quantityOrdered]]*orderdetails[[#This Row],[priceEach]]</f>
        <v>3222.73</v>
      </c>
      <c r="G61" t="str">
        <f>VLOOKUP(orderdetails[[#This Row],[orderNumber]],orders!$A:$H,8,FALSE)</f>
        <v>2003-Q1</v>
      </c>
      <c r="H61" t="str">
        <f>VLOOKUP(orderdetails[[#This Row],[orderNumber]],orders!A:I,9,FALSE)</f>
        <v>2003-02</v>
      </c>
      <c r="I61" t="str">
        <f>VLOOKUP(orderdetails[[#This Row],[productCode]],products!$A:$I,3,FALSE)</f>
        <v>Planes</v>
      </c>
      <c r="J61" t="str">
        <f>VLOOKUP(orderdetails[[#This Row],[productCode]],products!A:I,2,FALSE)</f>
        <v>1900s Vintage Bi-Plane</v>
      </c>
    </row>
    <row r="62" spans="1:10" x14ac:dyDescent="0.25">
      <c r="A62">
        <v>10106</v>
      </c>
      <c r="B62" t="s">
        <v>362</v>
      </c>
      <c r="C62">
        <v>31</v>
      </c>
      <c r="D62">
        <v>55.89</v>
      </c>
      <c r="E62">
        <v>14</v>
      </c>
      <c r="F62">
        <f>orderdetails[[#This Row],[quantityOrdered]]*orderdetails[[#This Row],[priceEach]]</f>
        <v>1732.59</v>
      </c>
      <c r="G62" t="str">
        <f>VLOOKUP(orderdetails[[#This Row],[orderNumber]],orders!$A:$H,8,FALSE)</f>
        <v>2003-Q1</v>
      </c>
      <c r="H62" t="str">
        <f>VLOOKUP(orderdetails[[#This Row],[orderNumber]],orders!A:I,9,FALSE)</f>
        <v>2003-02</v>
      </c>
      <c r="I62" t="str">
        <f>VLOOKUP(orderdetails[[#This Row],[productCode]],products!$A:$I,3,FALSE)</f>
        <v>Vintage Cars</v>
      </c>
      <c r="J62" t="str">
        <f>VLOOKUP(orderdetails[[#This Row],[productCode]],products!A:I,2,FALSE)</f>
        <v>1937 Horch 930V Limousine</v>
      </c>
    </row>
    <row r="63" spans="1:10" x14ac:dyDescent="0.25">
      <c r="A63">
        <v>10106</v>
      </c>
      <c r="B63" t="s">
        <v>363</v>
      </c>
      <c r="C63">
        <v>50</v>
      </c>
      <c r="D63">
        <v>55.96</v>
      </c>
      <c r="E63">
        <v>11</v>
      </c>
      <c r="F63">
        <f>orderdetails[[#This Row],[quantityOrdered]]*orderdetails[[#This Row],[priceEach]]</f>
        <v>2798</v>
      </c>
      <c r="G63" t="str">
        <f>VLOOKUP(orderdetails[[#This Row],[orderNumber]],orders!$A:$H,8,FALSE)</f>
        <v>2003-Q1</v>
      </c>
      <c r="H63" t="str">
        <f>VLOOKUP(orderdetails[[#This Row],[orderNumber]],orders!A:I,9,FALSE)</f>
        <v>2003-02</v>
      </c>
      <c r="I63" t="str">
        <f>VLOOKUP(orderdetails[[#This Row],[productCode]],products!$A:$I,3,FALSE)</f>
        <v>Planes</v>
      </c>
      <c r="J63" t="str">
        <f>VLOOKUP(orderdetails[[#This Row],[productCode]],products!A:I,2,FALSE)</f>
        <v>Corsair F4U ( Bird Cage)</v>
      </c>
    </row>
    <row r="64" spans="1:10" x14ac:dyDescent="0.25">
      <c r="A64">
        <v>10106</v>
      </c>
      <c r="B64" t="s">
        <v>364</v>
      </c>
      <c r="C64">
        <v>26</v>
      </c>
      <c r="D64">
        <v>71</v>
      </c>
      <c r="E64">
        <v>3</v>
      </c>
      <c r="F64">
        <f>orderdetails[[#This Row],[quantityOrdered]]*orderdetails[[#This Row],[priceEach]]</f>
        <v>1846</v>
      </c>
      <c r="G64" t="str">
        <f>VLOOKUP(orderdetails[[#This Row],[orderNumber]],orders!$A:$H,8,FALSE)</f>
        <v>2003-Q1</v>
      </c>
      <c r="H64" t="str">
        <f>VLOOKUP(orderdetails[[#This Row],[orderNumber]],orders!A:I,9,FALSE)</f>
        <v>2003-02</v>
      </c>
      <c r="I64" t="str">
        <f>VLOOKUP(orderdetails[[#This Row],[productCode]],products!$A:$I,3,FALSE)</f>
        <v>Planes</v>
      </c>
      <c r="J64" t="str">
        <f>VLOOKUP(orderdetails[[#This Row],[productCode]],products!A:I,2,FALSE)</f>
        <v>1900s Vintage Tri-Plane</v>
      </c>
    </row>
    <row r="65" spans="1:10" x14ac:dyDescent="0.25">
      <c r="A65">
        <v>10106</v>
      </c>
      <c r="B65" t="s">
        <v>365</v>
      </c>
      <c r="C65">
        <v>33</v>
      </c>
      <c r="D65">
        <v>65.349999999999994</v>
      </c>
      <c r="E65">
        <v>5</v>
      </c>
      <c r="F65">
        <f>orderdetails[[#This Row],[quantityOrdered]]*orderdetails[[#This Row],[priceEach]]</f>
        <v>2156.5499999999997</v>
      </c>
      <c r="G65" t="str">
        <f>VLOOKUP(orderdetails[[#This Row],[orderNumber]],orders!$A:$H,8,FALSE)</f>
        <v>2003-Q1</v>
      </c>
      <c r="H65" t="str">
        <f>VLOOKUP(orderdetails[[#This Row],[orderNumber]],orders!A:I,9,FALSE)</f>
        <v>2003-02</v>
      </c>
      <c r="I65" t="str">
        <f>VLOOKUP(orderdetails[[#This Row],[productCode]],products!$A:$I,3,FALSE)</f>
        <v>Vintage Cars</v>
      </c>
      <c r="J65" t="str">
        <f>VLOOKUP(orderdetails[[#This Row],[productCode]],products!A:I,2,FALSE)</f>
        <v>1928 Ford Phaeton Deluxe</v>
      </c>
    </row>
    <row r="66" spans="1:10" x14ac:dyDescent="0.25">
      <c r="A66">
        <v>10106</v>
      </c>
      <c r="B66" t="s">
        <v>366</v>
      </c>
      <c r="C66">
        <v>39</v>
      </c>
      <c r="D66">
        <v>35.78</v>
      </c>
      <c r="E66">
        <v>6</v>
      </c>
      <c r="F66">
        <f>orderdetails[[#This Row],[quantityOrdered]]*orderdetails[[#This Row],[priceEach]]</f>
        <v>1395.42</v>
      </c>
      <c r="G66" t="str">
        <f>VLOOKUP(orderdetails[[#This Row],[orderNumber]],orders!$A:$H,8,FALSE)</f>
        <v>2003-Q1</v>
      </c>
      <c r="H66" t="str">
        <f>VLOOKUP(orderdetails[[#This Row],[orderNumber]],orders!A:I,9,FALSE)</f>
        <v>2003-02</v>
      </c>
      <c r="I66" t="str">
        <f>VLOOKUP(orderdetails[[#This Row],[productCode]],products!$A:$I,3,FALSE)</f>
        <v>Vintage Cars</v>
      </c>
      <c r="J66" t="str">
        <f>VLOOKUP(orderdetails[[#This Row],[productCode]],products!A:I,2,FALSE)</f>
        <v>1930 Buick Marquette Phaeton</v>
      </c>
    </row>
    <row r="67" spans="1:10" x14ac:dyDescent="0.25">
      <c r="A67">
        <v>10106</v>
      </c>
      <c r="B67" t="s">
        <v>367</v>
      </c>
      <c r="C67">
        <v>31</v>
      </c>
      <c r="D67">
        <v>91.34</v>
      </c>
      <c r="E67">
        <v>7</v>
      </c>
      <c r="F67">
        <f>orderdetails[[#This Row],[quantityOrdered]]*orderdetails[[#This Row],[priceEach]]</f>
        <v>2831.54</v>
      </c>
      <c r="G67" t="str">
        <f>VLOOKUP(orderdetails[[#This Row],[orderNumber]],orders!$A:$H,8,FALSE)</f>
        <v>2003-Q1</v>
      </c>
      <c r="H67" t="str">
        <f>VLOOKUP(orderdetails[[#This Row],[orderNumber]],orders!A:I,9,FALSE)</f>
        <v>2003-02</v>
      </c>
      <c r="I67" t="str">
        <f>VLOOKUP(orderdetails[[#This Row],[productCode]],products!$A:$I,3,FALSE)</f>
        <v>Planes</v>
      </c>
      <c r="J67" t="str">
        <f>VLOOKUP(orderdetails[[#This Row],[productCode]],products!A:I,2,FALSE)</f>
        <v>American Airlines: B767-300</v>
      </c>
    </row>
    <row r="68" spans="1:10" x14ac:dyDescent="0.25">
      <c r="A68">
        <v>10106</v>
      </c>
      <c r="B68" t="s">
        <v>368</v>
      </c>
      <c r="C68">
        <v>30</v>
      </c>
      <c r="D68">
        <v>85.09</v>
      </c>
      <c r="E68">
        <v>16</v>
      </c>
      <c r="F68">
        <f>orderdetails[[#This Row],[quantityOrdered]]*orderdetails[[#This Row],[priceEach]]</f>
        <v>2552.7000000000003</v>
      </c>
      <c r="G68" t="str">
        <f>VLOOKUP(orderdetails[[#This Row],[orderNumber]],orders!$A:$H,8,FALSE)</f>
        <v>2003-Q1</v>
      </c>
      <c r="H68" t="str">
        <f>VLOOKUP(orderdetails[[#This Row],[orderNumber]],orders!A:I,9,FALSE)</f>
        <v>2003-02</v>
      </c>
      <c r="I68" t="str">
        <f>VLOOKUP(orderdetails[[#This Row],[productCode]],products!$A:$I,3,FALSE)</f>
        <v>Ships</v>
      </c>
      <c r="J68" t="str">
        <f>VLOOKUP(orderdetails[[#This Row],[productCode]],products!A:I,2,FALSE)</f>
        <v>HMS Bounty</v>
      </c>
    </row>
    <row r="69" spans="1:10" x14ac:dyDescent="0.25">
      <c r="A69">
        <v>10106</v>
      </c>
      <c r="B69" t="s">
        <v>369</v>
      </c>
      <c r="C69">
        <v>34</v>
      </c>
      <c r="D69">
        <v>99.72</v>
      </c>
      <c r="E69">
        <v>9</v>
      </c>
      <c r="F69">
        <f>orderdetails[[#This Row],[quantityOrdered]]*orderdetails[[#This Row],[priceEach]]</f>
        <v>3390.48</v>
      </c>
      <c r="G69" t="str">
        <f>VLOOKUP(orderdetails[[#This Row],[orderNumber]],orders!$A:$H,8,FALSE)</f>
        <v>2003-Q1</v>
      </c>
      <c r="H69" t="str">
        <f>VLOOKUP(orderdetails[[#This Row],[orderNumber]],orders!A:I,9,FALSE)</f>
        <v>2003-02</v>
      </c>
      <c r="I69" t="str">
        <f>VLOOKUP(orderdetails[[#This Row],[productCode]],products!$A:$I,3,FALSE)</f>
        <v>Planes</v>
      </c>
      <c r="J69" t="str">
        <f>VLOOKUP(orderdetails[[#This Row],[productCode]],products!A:I,2,FALSE)</f>
        <v>America West Airlines B757-200</v>
      </c>
    </row>
    <row r="70" spans="1:10" x14ac:dyDescent="0.25">
      <c r="A70">
        <v>10106</v>
      </c>
      <c r="B70" t="s">
        <v>370</v>
      </c>
      <c r="C70">
        <v>32</v>
      </c>
      <c r="D70">
        <v>113.9</v>
      </c>
      <c r="E70">
        <v>1</v>
      </c>
      <c r="F70">
        <f>orderdetails[[#This Row],[quantityOrdered]]*orderdetails[[#This Row],[priceEach]]</f>
        <v>3644.8</v>
      </c>
      <c r="G70" t="str">
        <f>VLOOKUP(orderdetails[[#This Row],[orderNumber]],orders!$A:$H,8,FALSE)</f>
        <v>2003-Q1</v>
      </c>
      <c r="H70" t="str">
        <f>VLOOKUP(orderdetails[[#This Row],[orderNumber]],orders!A:I,9,FALSE)</f>
        <v>2003-02</v>
      </c>
      <c r="I70" t="str">
        <f>VLOOKUP(orderdetails[[#This Row],[productCode]],products!$A:$I,3,FALSE)</f>
        <v>Planes</v>
      </c>
      <c r="J70" t="str">
        <f>VLOOKUP(orderdetails[[#This Row],[productCode]],products!A:I,2,FALSE)</f>
        <v>ATA: B757-300</v>
      </c>
    </row>
    <row r="71" spans="1:10" x14ac:dyDescent="0.25">
      <c r="A71">
        <v>10106</v>
      </c>
      <c r="B71" t="s">
        <v>371</v>
      </c>
      <c r="C71">
        <v>44</v>
      </c>
      <c r="D71">
        <v>76</v>
      </c>
      <c r="E71">
        <v>8</v>
      </c>
      <c r="F71">
        <f>orderdetails[[#This Row],[quantityOrdered]]*orderdetails[[#This Row],[priceEach]]</f>
        <v>3344</v>
      </c>
      <c r="G71" t="str">
        <f>VLOOKUP(orderdetails[[#This Row],[orderNumber]],orders!$A:$H,8,FALSE)</f>
        <v>2003-Q1</v>
      </c>
      <c r="H71" t="str">
        <f>VLOOKUP(orderdetails[[#This Row],[orderNumber]],orders!A:I,9,FALSE)</f>
        <v>2003-02</v>
      </c>
      <c r="I71" t="str">
        <f>VLOOKUP(orderdetails[[#This Row],[productCode]],products!$A:$I,3,FALSE)</f>
        <v>Planes</v>
      </c>
      <c r="J71" t="str">
        <f>VLOOKUP(orderdetails[[#This Row],[productCode]],products!A:I,2,FALSE)</f>
        <v>F/A 18 Hornet 1/72</v>
      </c>
    </row>
    <row r="72" spans="1:10" x14ac:dyDescent="0.25">
      <c r="A72">
        <v>10106</v>
      </c>
      <c r="B72" t="s">
        <v>372</v>
      </c>
      <c r="C72">
        <v>48</v>
      </c>
      <c r="D72">
        <v>70.33</v>
      </c>
      <c r="E72">
        <v>10</v>
      </c>
      <c r="F72">
        <f>orderdetails[[#This Row],[quantityOrdered]]*orderdetails[[#This Row],[priceEach]]</f>
        <v>3375.84</v>
      </c>
      <c r="G72" t="str">
        <f>VLOOKUP(orderdetails[[#This Row],[orderNumber]],orders!$A:$H,8,FALSE)</f>
        <v>2003-Q1</v>
      </c>
      <c r="H72" t="str">
        <f>VLOOKUP(orderdetails[[#This Row],[orderNumber]],orders!A:I,9,FALSE)</f>
        <v>2003-02</v>
      </c>
      <c r="I72" t="str">
        <f>VLOOKUP(orderdetails[[#This Row],[productCode]],products!$A:$I,3,FALSE)</f>
        <v>Planes</v>
      </c>
      <c r="J72" t="str">
        <f>VLOOKUP(orderdetails[[#This Row],[productCode]],products!A:I,2,FALSE)</f>
        <v>American Airlines: MD-11S</v>
      </c>
    </row>
    <row r="73" spans="1:10" x14ac:dyDescent="0.25">
      <c r="A73">
        <v>10106</v>
      </c>
      <c r="B73" t="s">
        <v>373</v>
      </c>
      <c r="C73">
        <v>48</v>
      </c>
      <c r="D73">
        <v>43.7</v>
      </c>
      <c r="E73">
        <v>15</v>
      </c>
      <c r="F73">
        <f>orderdetails[[#This Row],[quantityOrdered]]*orderdetails[[#This Row],[priceEach]]</f>
        <v>2097.6000000000004</v>
      </c>
      <c r="G73" t="str">
        <f>VLOOKUP(orderdetails[[#This Row],[orderNumber]],orders!$A:$H,8,FALSE)</f>
        <v>2003-Q1</v>
      </c>
      <c r="H73" t="str">
        <f>VLOOKUP(orderdetails[[#This Row],[orderNumber]],orders!A:I,9,FALSE)</f>
        <v>2003-02</v>
      </c>
      <c r="I73" t="str">
        <f>VLOOKUP(orderdetails[[#This Row],[productCode]],products!$A:$I,3,FALSE)</f>
        <v>Planes</v>
      </c>
      <c r="J73" t="str">
        <f>VLOOKUP(orderdetails[[#This Row],[productCode]],products!A:I,2,FALSE)</f>
        <v>Boeing X-32A JSF</v>
      </c>
    </row>
    <row r="74" spans="1:10" x14ac:dyDescent="0.25">
      <c r="A74">
        <v>10107</v>
      </c>
      <c r="B74" t="s">
        <v>374</v>
      </c>
      <c r="C74">
        <v>30</v>
      </c>
      <c r="D74">
        <v>81.349999999999994</v>
      </c>
      <c r="E74">
        <v>2</v>
      </c>
      <c r="F74">
        <f>orderdetails[[#This Row],[quantityOrdered]]*orderdetails[[#This Row],[priceEach]]</f>
        <v>2440.5</v>
      </c>
      <c r="G74" t="str">
        <f>VLOOKUP(orderdetails[[#This Row],[orderNumber]],orders!$A:$H,8,FALSE)</f>
        <v>2003-Q1</v>
      </c>
      <c r="H74" t="str">
        <f>VLOOKUP(orderdetails[[#This Row],[orderNumber]],orders!A:I,9,FALSE)</f>
        <v>2003-02</v>
      </c>
      <c r="I74" t="str">
        <f>VLOOKUP(orderdetails[[#This Row],[productCode]],products!$A:$I,3,FALSE)</f>
        <v>Motorcycles</v>
      </c>
      <c r="J74" t="str">
        <f>VLOOKUP(orderdetails[[#This Row],[productCode]],products!A:I,2,FALSE)</f>
        <v>1969 Harley Davidson Ultimate Chopper</v>
      </c>
    </row>
    <row r="75" spans="1:10" x14ac:dyDescent="0.25">
      <c r="A75">
        <v>10107</v>
      </c>
      <c r="B75" t="s">
        <v>375</v>
      </c>
      <c r="C75">
        <v>39</v>
      </c>
      <c r="D75">
        <v>105.86</v>
      </c>
      <c r="E75">
        <v>5</v>
      </c>
      <c r="F75">
        <f>orderdetails[[#This Row],[quantityOrdered]]*orderdetails[[#This Row],[priceEach]]</f>
        <v>4128.54</v>
      </c>
      <c r="G75" t="str">
        <f>VLOOKUP(orderdetails[[#This Row],[orderNumber]],orders!$A:$H,8,FALSE)</f>
        <v>2003-Q1</v>
      </c>
      <c r="H75" t="str">
        <f>VLOOKUP(orderdetails[[#This Row],[orderNumber]],orders!A:I,9,FALSE)</f>
        <v>2003-02</v>
      </c>
      <c r="I75" t="str">
        <f>VLOOKUP(orderdetails[[#This Row],[productCode]],products!$A:$I,3,FALSE)</f>
        <v>Motorcycles</v>
      </c>
      <c r="J75" t="str">
        <f>VLOOKUP(orderdetails[[#This Row],[productCode]],products!A:I,2,FALSE)</f>
        <v>1996 Moto Guzzi 1100i</v>
      </c>
    </row>
    <row r="76" spans="1:10" x14ac:dyDescent="0.25">
      <c r="A76">
        <v>10107</v>
      </c>
      <c r="B76" t="s">
        <v>376</v>
      </c>
      <c r="C76">
        <v>27</v>
      </c>
      <c r="D76">
        <v>172.36</v>
      </c>
      <c r="E76">
        <v>4</v>
      </c>
      <c r="F76">
        <f>orderdetails[[#This Row],[quantityOrdered]]*orderdetails[[#This Row],[priceEach]]</f>
        <v>4653.72</v>
      </c>
      <c r="G76" t="str">
        <f>VLOOKUP(orderdetails[[#This Row],[orderNumber]],orders!$A:$H,8,FALSE)</f>
        <v>2003-Q1</v>
      </c>
      <c r="H76" t="str">
        <f>VLOOKUP(orderdetails[[#This Row],[orderNumber]],orders!A:I,9,FALSE)</f>
        <v>2003-02</v>
      </c>
      <c r="I76" t="str">
        <f>VLOOKUP(orderdetails[[#This Row],[productCode]],products!$A:$I,3,FALSE)</f>
        <v>Motorcycles</v>
      </c>
      <c r="J76" t="str">
        <f>VLOOKUP(orderdetails[[#This Row],[productCode]],products!A:I,2,FALSE)</f>
        <v>2003 Harley-Davidson Eagle Drag Bike</v>
      </c>
    </row>
    <row r="77" spans="1:10" x14ac:dyDescent="0.25">
      <c r="A77">
        <v>10107</v>
      </c>
      <c r="B77" t="s">
        <v>377</v>
      </c>
      <c r="C77">
        <v>21</v>
      </c>
      <c r="D77">
        <v>122</v>
      </c>
      <c r="E77">
        <v>1</v>
      </c>
      <c r="F77">
        <f>orderdetails[[#This Row],[quantityOrdered]]*orderdetails[[#This Row],[priceEach]]</f>
        <v>2562</v>
      </c>
      <c r="G77" t="str">
        <f>VLOOKUP(orderdetails[[#This Row],[orderNumber]],orders!$A:$H,8,FALSE)</f>
        <v>2003-Q1</v>
      </c>
      <c r="H77" t="str">
        <f>VLOOKUP(orderdetails[[#This Row],[orderNumber]],orders!A:I,9,FALSE)</f>
        <v>2003-02</v>
      </c>
      <c r="I77" t="str">
        <f>VLOOKUP(orderdetails[[#This Row],[productCode]],products!$A:$I,3,FALSE)</f>
        <v>Motorcycles</v>
      </c>
      <c r="J77" t="str">
        <f>VLOOKUP(orderdetails[[#This Row],[productCode]],products!A:I,2,FALSE)</f>
        <v>2002 Suzuki XREO</v>
      </c>
    </row>
    <row r="78" spans="1:10" x14ac:dyDescent="0.25">
      <c r="A78">
        <v>10107</v>
      </c>
      <c r="B78" t="s">
        <v>378</v>
      </c>
      <c r="C78">
        <v>29</v>
      </c>
      <c r="D78">
        <v>52.7</v>
      </c>
      <c r="E78">
        <v>6</v>
      </c>
      <c r="F78">
        <f>orderdetails[[#This Row],[quantityOrdered]]*orderdetails[[#This Row],[priceEach]]</f>
        <v>1528.3000000000002</v>
      </c>
      <c r="G78" t="str">
        <f>VLOOKUP(orderdetails[[#This Row],[orderNumber]],orders!$A:$H,8,FALSE)</f>
        <v>2003-Q1</v>
      </c>
      <c r="H78" t="str">
        <f>VLOOKUP(orderdetails[[#This Row],[orderNumber]],orders!A:I,9,FALSE)</f>
        <v>2003-02</v>
      </c>
      <c r="I78" t="str">
        <f>VLOOKUP(orderdetails[[#This Row],[productCode]],products!$A:$I,3,FALSE)</f>
        <v>Motorcycles</v>
      </c>
      <c r="J78" t="str">
        <f>VLOOKUP(orderdetails[[#This Row],[productCode]],products!A:I,2,FALSE)</f>
        <v>1936 Harley Davidson El Knucklehead</v>
      </c>
    </row>
    <row r="79" spans="1:10" x14ac:dyDescent="0.25">
      <c r="A79">
        <v>10107</v>
      </c>
      <c r="B79" t="s">
        <v>379</v>
      </c>
      <c r="C79">
        <v>25</v>
      </c>
      <c r="D79">
        <v>96.92</v>
      </c>
      <c r="E79">
        <v>3</v>
      </c>
      <c r="F79">
        <f>orderdetails[[#This Row],[quantityOrdered]]*orderdetails[[#This Row],[priceEach]]</f>
        <v>2423</v>
      </c>
      <c r="G79" t="str">
        <f>VLOOKUP(orderdetails[[#This Row],[orderNumber]],orders!$A:$H,8,FALSE)</f>
        <v>2003-Q1</v>
      </c>
      <c r="H79" t="str">
        <f>VLOOKUP(orderdetails[[#This Row],[orderNumber]],orders!A:I,9,FALSE)</f>
        <v>2003-02</v>
      </c>
      <c r="I79" t="str">
        <f>VLOOKUP(orderdetails[[#This Row],[productCode]],products!$A:$I,3,FALSE)</f>
        <v>Motorcycles</v>
      </c>
      <c r="J79" t="str">
        <f>VLOOKUP(orderdetails[[#This Row],[productCode]],products!A:I,2,FALSE)</f>
        <v>1997 BMW R 1100 S</v>
      </c>
    </row>
    <row r="80" spans="1:10" x14ac:dyDescent="0.25">
      <c r="A80">
        <v>10107</v>
      </c>
      <c r="B80" t="s">
        <v>380</v>
      </c>
      <c r="C80">
        <v>38</v>
      </c>
      <c r="D80">
        <v>73.12</v>
      </c>
      <c r="E80">
        <v>7</v>
      </c>
      <c r="F80">
        <f>orderdetails[[#This Row],[quantityOrdered]]*orderdetails[[#This Row],[priceEach]]</f>
        <v>2778.5600000000004</v>
      </c>
      <c r="G80" t="str">
        <f>VLOOKUP(orderdetails[[#This Row],[orderNumber]],orders!$A:$H,8,FALSE)</f>
        <v>2003-Q1</v>
      </c>
      <c r="H80" t="str">
        <f>VLOOKUP(orderdetails[[#This Row],[orderNumber]],orders!A:I,9,FALSE)</f>
        <v>2003-02</v>
      </c>
      <c r="I80" t="str">
        <f>VLOOKUP(orderdetails[[#This Row],[productCode]],products!$A:$I,3,FALSE)</f>
        <v>Motorcycles</v>
      </c>
      <c r="J80" t="str">
        <f>VLOOKUP(orderdetails[[#This Row],[productCode]],products!A:I,2,FALSE)</f>
        <v>1960 BSA Gold Star DBD34</v>
      </c>
    </row>
    <row r="81" spans="1:10" x14ac:dyDescent="0.25">
      <c r="A81">
        <v>10107</v>
      </c>
      <c r="B81" t="s">
        <v>381</v>
      </c>
      <c r="C81">
        <v>20</v>
      </c>
      <c r="D81">
        <v>88.9</v>
      </c>
      <c r="E81">
        <v>8</v>
      </c>
      <c r="F81">
        <f>orderdetails[[#This Row],[quantityOrdered]]*orderdetails[[#This Row],[priceEach]]</f>
        <v>1778</v>
      </c>
      <c r="G81" t="str">
        <f>VLOOKUP(orderdetails[[#This Row],[orderNumber]],orders!$A:$H,8,FALSE)</f>
        <v>2003-Q1</v>
      </c>
      <c r="H81" t="str">
        <f>VLOOKUP(orderdetails[[#This Row],[orderNumber]],orders!A:I,9,FALSE)</f>
        <v>2003-02</v>
      </c>
      <c r="I81" t="str">
        <f>VLOOKUP(orderdetails[[#This Row],[productCode]],products!$A:$I,3,FALSE)</f>
        <v>Motorcycles</v>
      </c>
      <c r="J81" t="str">
        <f>VLOOKUP(orderdetails[[#This Row],[productCode]],products!A:I,2,FALSE)</f>
        <v>1997 BMW F650 ST</v>
      </c>
    </row>
    <row r="82" spans="1:10" x14ac:dyDescent="0.25">
      <c r="A82">
        <v>10108</v>
      </c>
      <c r="B82" t="s">
        <v>382</v>
      </c>
      <c r="C82">
        <v>33</v>
      </c>
      <c r="D82">
        <v>165.38</v>
      </c>
      <c r="E82">
        <v>6</v>
      </c>
      <c r="F82">
        <f>orderdetails[[#This Row],[quantityOrdered]]*orderdetails[[#This Row],[priceEach]]</f>
        <v>5457.54</v>
      </c>
      <c r="G82" t="str">
        <f>VLOOKUP(orderdetails[[#This Row],[orderNumber]],orders!$A:$H,8,FALSE)</f>
        <v>2003-Q1</v>
      </c>
      <c r="H82" t="str">
        <f>VLOOKUP(orderdetails[[#This Row],[orderNumber]],orders!A:I,9,FALSE)</f>
        <v>2003-03</v>
      </c>
      <c r="I82" t="str">
        <f>VLOOKUP(orderdetails[[#This Row],[productCode]],products!$A:$I,3,FALSE)</f>
        <v>Classic Cars</v>
      </c>
      <c r="J82" t="str">
        <f>VLOOKUP(orderdetails[[#This Row],[productCode]],products!A:I,2,FALSE)</f>
        <v>1968 Ford Mustang</v>
      </c>
    </row>
    <row r="83" spans="1:10" x14ac:dyDescent="0.25">
      <c r="A83">
        <v>10108</v>
      </c>
      <c r="B83" t="s">
        <v>383</v>
      </c>
      <c r="C83">
        <v>45</v>
      </c>
      <c r="D83">
        <v>96.3</v>
      </c>
      <c r="E83">
        <v>4</v>
      </c>
      <c r="F83">
        <f>orderdetails[[#This Row],[quantityOrdered]]*orderdetails[[#This Row],[priceEach]]</f>
        <v>4333.5</v>
      </c>
      <c r="G83" t="str">
        <f>VLOOKUP(orderdetails[[#This Row],[orderNumber]],orders!$A:$H,8,FALSE)</f>
        <v>2003-Q1</v>
      </c>
      <c r="H83" t="str">
        <f>VLOOKUP(orderdetails[[#This Row],[orderNumber]],orders!A:I,9,FALSE)</f>
        <v>2003-03</v>
      </c>
      <c r="I83" t="str">
        <f>VLOOKUP(orderdetails[[#This Row],[productCode]],products!$A:$I,3,FALSE)</f>
        <v>Classic Cars</v>
      </c>
      <c r="J83" t="str">
        <f>VLOOKUP(orderdetails[[#This Row],[productCode]],products!A:I,2,FALSE)</f>
        <v>1968 Dodge Charger</v>
      </c>
    </row>
    <row r="84" spans="1:10" x14ac:dyDescent="0.25">
      <c r="A84">
        <v>10108</v>
      </c>
      <c r="B84" t="s">
        <v>384</v>
      </c>
      <c r="C84">
        <v>39</v>
      </c>
      <c r="D84">
        <v>75.81</v>
      </c>
      <c r="E84">
        <v>7</v>
      </c>
      <c r="F84">
        <f>orderdetails[[#This Row],[quantityOrdered]]*orderdetails[[#This Row],[priceEach]]</f>
        <v>2956.59</v>
      </c>
      <c r="G84" t="str">
        <f>VLOOKUP(orderdetails[[#This Row],[orderNumber]],orders!$A:$H,8,FALSE)</f>
        <v>2003-Q1</v>
      </c>
      <c r="H84" t="str">
        <f>VLOOKUP(orderdetails[[#This Row],[orderNumber]],orders!A:I,9,FALSE)</f>
        <v>2003-03</v>
      </c>
      <c r="I84" t="str">
        <f>VLOOKUP(orderdetails[[#This Row],[productCode]],products!$A:$I,3,FALSE)</f>
        <v>Classic Cars</v>
      </c>
      <c r="J84" t="str">
        <f>VLOOKUP(orderdetails[[#This Row],[productCode]],products!A:I,2,FALSE)</f>
        <v>1970 Plymouth Hemi Cuda</v>
      </c>
    </row>
    <row r="85" spans="1:10" x14ac:dyDescent="0.25">
      <c r="A85">
        <v>10108</v>
      </c>
      <c r="B85" t="s">
        <v>385</v>
      </c>
      <c r="C85">
        <v>36</v>
      </c>
      <c r="D85">
        <v>107.1</v>
      </c>
      <c r="E85">
        <v>3</v>
      </c>
      <c r="F85">
        <f>orderdetails[[#This Row],[quantityOrdered]]*orderdetails[[#This Row],[priceEach]]</f>
        <v>3855.6</v>
      </c>
      <c r="G85" t="str">
        <f>VLOOKUP(orderdetails[[#This Row],[orderNumber]],orders!$A:$H,8,FALSE)</f>
        <v>2003-Q1</v>
      </c>
      <c r="H85" t="str">
        <f>VLOOKUP(orderdetails[[#This Row],[orderNumber]],orders!A:I,9,FALSE)</f>
        <v>2003-03</v>
      </c>
      <c r="I85" t="str">
        <f>VLOOKUP(orderdetails[[#This Row],[productCode]],products!$A:$I,3,FALSE)</f>
        <v>Classic Cars</v>
      </c>
      <c r="J85" t="str">
        <f>VLOOKUP(orderdetails[[#This Row],[productCode]],products!A:I,2,FALSE)</f>
        <v>1969 Dodge Charger</v>
      </c>
    </row>
    <row r="86" spans="1:10" x14ac:dyDescent="0.25">
      <c r="A86">
        <v>10108</v>
      </c>
      <c r="B86" t="s">
        <v>386</v>
      </c>
      <c r="C86">
        <v>38</v>
      </c>
      <c r="D86">
        <v>67.760000000000005</v>
      </c>
      <c r="E86">
        <v>2</v>
      </c>
      <c r="F86">
        <f>orderdetails[[#This Row],[quantityOrdered]]*orderdetails[[#This Row],[priceEach]]</f>
        <v>2574.88</v>
      </c>
      <c r="G86" t="str">
        <f>VLOOKUP(orderdetails[[#This Row],[orderNumber]],orders!$A:$H,8,FALSE)</f>
        <v>2003-Q1</v>
      </c>
      <c r="H86" t="str">
        <f>VLOOKUP(orderdetails[[#This Row],[orderNumber]],orders!A:I,9,FALSE)</f>
        <v>2003-03</v>
      </c>
      <c r="I86" t="str">
        <f>VLOOKUP(orderdetails[[#This Row],[productCode]],products!$A:$I,3,FALSE)</f>
        <v>Classic Cars</v>
      </c>
      <c r="J86" t="str">
        <f>VLOOKUP(orderdetails[[#This Row],[productCode]],products!A:I,2,FALSE)</f>
        <v>1948 Porsche 356-A Roadster</v>
      </c>
    </row>
    <row r="87" spans="1:10" x14ac:dyDescent="0.25">
      <c r="A87">
        <v>10108</v>
      </c>
      <c r="B87" t="s">
        <v>387</v>
      </c>
      <c r="C87">
        <v>26</v>
      </c>
      <c r="D87">
        <v>73.17</v>
      </c>
      <c r="E87">
        <v>9</v>
      </c>
      <c r="F87">
        <f>orderdetails[[#This Row],[quantityOrdered]]*orderdetails[[#This Row],[priceEach]]</f>
        <v>1902.42</v>
      </c>
      <c r="G87" t="str">
        <f>VLOOKUP(orderdetails[[#This Row],[orderNumber]],orders!$A:$H,8,FALSE)</f>
        <v>2003-Q1</v>
      </c>
      <c r="H87" t="str">
        <f>VLOOKUP(orderdetails[[#This Row],[orderNumber]],orders!A:I,9,FALSE)</f>
        <v>2003-03</v>
      </c>
      <c r="I87" t="str">
        <f>VLOOKUP(orderdetails[[#This Row],[productCode]],products!$A:$I,3,FALSE)</f>
        <v>Classic Cars</v>
      </c>
      <c r="J87" t="str">
        <f>VLOOKUP(orderdetails[[#This Row],[productCode]],products!A:I,2,FALSE)</f>
        <v>1969 Dodge Super Bee</v>
      </c>
    </row>
    <row r="88" spans="1:10" x14ac:dyDescent="0.25">
      <c r="A88">
        <v>10108</v>
      </c>
      <c r="B88" t="s">
        <v>388</v>
      </c>
      <c r="C88">
        <v>29</v>
      </c>
      <c r="D88">
        <v>132.29</v>
      </c>
      <c r="E88">
        <v>8</v>
      </c>
      <c r="F88">
        <f>orderdetails[[#This Row],[quantityOrdered]]*orderdetails[[#This Row],[priceEach]]</f>
        <v>3836.41</v>
      </c>
      <c r="G88" t="str">
        <f>VLOOKUP(orderdetails[[#This Row],[orderNumber]],orders!$A:$H,8,FALSE)</f>
        <v>2003-Q1</v>
      </c>
      <c r="H88" t="str">
        <f>VLOOKUP(orderdetails[[#This Row],[orderNumber]],orders!A:I,9,FALSE)</f>
        <v>2003-03</v>
      </c>
      <c r="I88" t="str">
        <f>VLOOKUP(orderdetails[[#This Row],[productCode]],products!$A:$I,3,FALSE)</f>
        <v>Classic Cars</v>
      </c>
      <c r="J88" t="str">
        <f>VLOOKUP(orderdetails[[#This Row],[productCode]],products!A:I,2,FALSE)</f>
        <v>1976 Ford Gran Torino</v>
      </c>
    </row>
    <row r="89" spans="1:10" x14ac:dyDescent="0.25">
      <c r="A89">
        <v>10108</v>
      </c>
      <c r="B89" t="s">
        <v>389</v>
      </c>
      <c r="C89">
        <v>43</v>
      </c>
      <c r="D89">
        <v>52.84</v>
      </c>
      <c r="E89">
        <v>12</v>
      </c>
      <c r="F89">
        <f>orderdetails[[#This Row],[quantityOrdered]]*orderdetails[[#This Row],[priceEach]]</f>
        <v>2272.1200000000003</v>
      </c>
      <c r="G89" t="str">
        <f>VLOOKUP(orderdetails[[#This Row],[orderNumber]],orders!$A:$H,8,FALSE)</f>
        <v>2003-Q1</v>
      </c>
      <c r="H89" t="str">
        <f>VLOOKUP(orderdetails[[#This Row],[orderNumber]],orders!A:I,9,FALSE)</f>
        <v>2003-03</v>
      </c>
      <c r="I89" t="str">
        <f>VLOOKUP(orderdetails[[#This Row],[productCode]],products!$A:$I,3,FALSE)</f>
        <v>Motorcycles</v>
      </c>
      <c r="J89" t="str">
        <f>VLOOKUP(orderdetails[[#This Row],[productCode]],products!A:I,2,FALSE)</f>
        <v>1957 Vespa GS150</v>
      </c>
    </row>
    <row r="90" spans="1:10" x14ac:dyDescent="0.25">
      <c r="A90">
        <v>10108</v>
      </c>
      <c r="B90" t="s">
        <v>390</v>
      </c>
      <c r="C90">
        <v>44</v>
      </c>
      <c r="D90">
        <v>139.87</v>
      </c>
      <c r="E90">
        <v>11</v>
      </c>
      <c r="F90">
        <f>orderdetails[[#This Row],[quantityOrdered]]*orderdetails[[#This Row],[priceEach]]</f>
        <v>6154.2800000000007</v>
      </c>
      <c r="G90" t="str">
        <f>VLOOKUP(orderdetails[[#This Row],[orderNumber]],orders!$A:$H,8,FALSE)</f>
        <v>2003-Q1</v>
      </c>
      <c r="H90" t="str">
        <f>VLOOKUP(orderdetails[[#This Row],[orderNumber]],orders!A:I,9,FALSE)</f>
        <v>2003-03</v>
      </c>
      <c r="I90" t="str">
        <f>VLOOKUP(orderdetails[[#This Row],[productCode]],products!$A:$I,3,FALSE)</f>
        <v>Classic Cars</v>
      </c>
      <c r="J90" t="str">
        <f>VLOOKUP(orderdetails[[#This Row],[productCode]],products!A:I,2,FALSE)</f>
        <v>1957 Corvette Convertible</v>
      </c>
    </row>
    <row r="91" spans="1:10" x14ac:dyDescent="0.25">
      <c r="A91">
        <v>10108</v>
      </c>
      <c r="B91" t="s">
        <v>391</v>
      </c>
      <c r="C91">
        <v>35</v>
      </c>
      <c r="D91">
        <v>64.41</v>
      </c>
      <c r="E91">
        <v>15</v>
      </c>
      <c r="F91">
        <f>orderdetails[[#This Row],[quantityOrdered]]*orderdetails[[#This Row],[priceEach]]</f>
        <v>2254.35</v>
      </c>
      <c r="G91" t="str">
        <f>VLOOKUP(orderdetails[[#This Row],[orderNumber]],orders!$A:$H,8,FALSE)</f>
        <v>2003-Q1</v>
      </c>
      <c r="H91" t="str">
        <f>VLOOKUP(orderdetails[[#This Row],[orderNumber]],orders!A:I,9,FALSE)</f>
        <v>2003-03</v>
      </c>
      <c r="I91" t="str">
        <f>VLOOKUP(orderdetails[[#This Row],[productCode]],products!$A:$I,3,FALSE)</f>
        <v>Motorcycles</v>
      </c>
      <c r="J91" t="str">
        <f>VLOOKUP(orderdetails[[#This Row],[productCode]],products!A:I,2,FALSE)</f>
        <v>1982 Ducati 900 Monster</v>
      </c>
    </row>
    <row r="92" spans="1:10" x14ac:dyDescent="0.25">
      <c r="A92">
        <v>10108</v>
      </c>
      <c r="B92" t="s">
        <v>392</v>
      </c>
      <c r="C92">
        <v>30</v>
      </c>
      <c r="D92">
        <v>60.01</v>
      </c>
      <c r="E92">
        <v>5</v>
      </c>
      <c r="F92">
        <f>orderdetails[[#This Row],[quantityOrdered]]*orderdetails[[#This Row],[priceEach]]</f>
        <v>1800.3</v>
      </c>
      <c r="G92" t="str">
        <f>VLOOKUP(orderdetails[[#This Row],[orderNumber]],orders!$A:$H,8,FALSE)</f>
        <v>2003-Q1</v>
      </c>
      <c r="H92" t="str">
        <f>VLOOKUP(orderdetails[[#This Row],[orderNumber]],orders!A:I,9,FALSE)</f>
        <v>2003-03</v>
      </c>
      <c r="I92" t="str">
        <f>VLOOKUP(orderdetails[[#This Row],[productCode]],products!$A:$I,3,FALSE)</f>
        <v>Classic Cars</v>
      </c>
      <c r="J92" t="str">
        <f>VLOOKUP(orderdetails[[#This Row],[productCode]],products!A:I,2,FALSE)</f>
        <v>1971 Alpine Renault 1600s</v>
      </c>
    </row>
    <row r="93" spans="1:10" x14ac:dyDescent="0.25">
      <c r="A93">
        <v>10108</v>
      </c>
      <c r="B93" t="s">
        <v>393</v>
      </c>
      <c r="C93">
        <v>40</v>
      </c>
      <c r="D93">
        <v>132</v>
      </c>
      <c r="E93">
        <v>1</v>
      </c>
      <c r="F93">
        <f>orderdetails[[#This Row],[quantityOrdered]]*orderdetails[[#This Row],[priceEach]]</f>
        <v>5280</v>
      </c>
      <c r="G93" t="str">
        <f>VLOOKUP(orderdetails[[#This Row],[orderNumber]],orders!$A:$H,8,FALSE)</f>
        <v>2003-Q1</v>
      </c>
      <c r="H93" t="str">
        <f>VLOOKUP(orderdetails[[#This Row],[orderNumber]],orders!A:I,9,FALSE)</f>
        <v>2003-03</v>
      </c>
      <c r="I93" t="str">
        <f>VLOOKUP(orderdetails[[#This Row],[productCode]],products!$A:$I,3,FALSE)</f>
        <v>Classic Cars</v>
      </c>
      <c r="J93" t="str">
        <f>VLOOKUP(orderdetails[[#This Row],[productCode]],products!A:I,2,FALSE)</f>
        <v>1956 Porsche 356A Coupe</v>
      </c>
    </row>
    <row r="94" spans="1:10" x14ac:dyDescent="0.25">
      <c r="A94">
        <v>10108</v>
      </c>
      <c r="B94" t="s">
        <v>394</v>
      </c>
      <c r="C94">
        <v>31</v>
      </c>
      <c r="D94">
        <v>67.099999999999994</v>
      </c>
      <c r="E94">
        <v>10</v>
      </c>
      <c r="F94">
        <f>orderdetails[[#This Row],[quantityOrdered]]*orderdetails[[#This Row],[priceEach]]</f>
        <v>2080.1</v>
      </c>
      <c r="G94" t="str">
        <f>VLOOKUP(orderdetails[[#This Row],[orderNumber]],orders!$A:$H,8,FALSE)</f>
        <v>2003-Q1</v>
      </c>
      <c r="H94" t="str">
        <f>VLOOKUP(orderdetails[[#This Row],[orderNumber]],orders!A:I,9,FALSE)</f>
        <v>2003-03</v>
      </c>
      <c r="I94" t="str">
        <f>VLOOKUP(orderdetails[[#This Row],[productCode]],products!$A:$I,3,FALSE)</f>
        <v>Classic Cars</v>
      </c>
      <c r="J94" t="str">
        <f>VLOOKUP(orderdetails[[#This Row],[productCode]],products!A:I,2,FALSE)</f>
        <v>1961 Chevrolet Impala</v>
      </c>
    </row>
    <row r="95" spans="1:10" x14ac:dyDescent="0.25">
      <c r="A95">
        <v>10108</v>
      </c>
      <c r="B95" t="s">
        <v>395</v>
      </c>
      <c r="C95">
        <v>27</v>
      </c>
      <c r="D95">
        <v>36.21</v>
      </c>
      <c r="E95">
        <v>13</v>
      </c>
      <c r="F95">
        <f>orderdetails[[#This Row],[quantityOrdered]]*orderdetails[[#This Row],[priceEach]]</f>
        <v>977.67000000000007</v>
      </c>
      <c r="G95" t="str">
        <f>VLOOKUP(orderdetails[[#This Row],[orderNumber]],orders!$A:$H,8,FALSE)</f>
        <v>2003-Q1</v>
      </c>
      <c r="H95" t="str">
        <f>VLOOKUP(orderdetails[[#This Row],[orderNumber]],orders!A:I,9,FALSE)</f>
        <v>2003-03</v>
      </c>
      <c r="I95" t="str">
        <f>VLOOKUP(orderdetails[[#This Row],[productCode]],products!$A:$I,3,FALSE)</f>
        <v>Motorcycles</v>
      </c>
      <c r="J95" t="str">
        <f>VLOOKUP(orderdetails[[#This Row],[productCode]],products!A:I,2,FALSE)</f>
        <v>1982 Ducati 996 R</v>
      </c>
    </row>
    <row r="96" spans="1:10" x14ac:dyDescent="0.25">
      <c r="A96">
        <v>10108</v>
      </c>
      <c r="B96" t="s">
        <v>396</v>
      </c>
      <c r="C96">
        <v>31</v>
      </c>
      <c r="D96">
        <v>87.76</v>
      </c>
      <c r="E96">
        <v>16</v>
      </c>
      <c r="F96">
        <f>orderdetails[[#This Row],[quantityOrdered]]*orderdetails[[#This Row],[priceEach]]</f>
        <v>2720.56</v>
      </c>
      <c r="G96" t="str">
        <f>VLOOKUP(orderdetails[[#This Row],[orderNumber]],orders!$A:$H,8,FALSE)</f>
        <v>2003-Q1</v>
      </c>
      <c r="H96" t="str">
        <f>VLOOKUP(orderdetails[[#This Row],[orderNumber]],orders!A:I,9,FALSE)</f>
        <v>2003-03</v>
      </c>
      <c r="I96" t="str">
        <f>VLOOKUP(orderdetails[[#This Row],[productCode]],products!$A:$I,3,FALSE)</f>
        <v>Motorcycles</v>
      </c>
      <c r="J96" t="str">
        <f>VLOOKUP(orderdetails[[#This Row],[productCode]],products!A:I,2,FALSE)</f>
        <v>1974 Ducati 350 Mk3 Desmo</v>
      </c>
    </row>
    <row r="97" spans="1:10" x14ac:dyDescent="0.25">
      <c r="A97">
        <v>10108</v>
      </c>
      <c r="B97" t="s">
        <v>397</v>
      </c>
      <c r="C97">
        <v>34</v>
      </c>
      <c r="D97">
        <v>74.849999999999994</v>
      </c>
      <c r="E97">
        <v>14</v>
      </c>
      <c r="F97">
        <f>orderdetails[[#This Row],[quantityOrdered]]*orderdetails[[#This Row],[priceEach]]</f>
        <v>2544.8999999999996</v>
      </c>
      <c r="G97" t="str">
        <f>VLOOKUP(orderdetails[[#This Row],[orderNumber]],orders!$A:$H,8,FALSE)</f>
        <v>2003-Q1</v>
      </c>
      <c r="H97" t="str">
        <f>VLOOKUP(orderdetails[[#This Row],[orderNumber]],orders!A:I,9,FALSE)</f>
        <v>2003-03</v>
      </c>
      <c r="I97" t="str">
        <f>VLOOKUP(orderdetails[[#This Row],[productCode]],products!$A:$I,3,FALSE)</f>
        <v>Motorcycles</v>
      </c>
      <c r="J97" t="str">
        <f>VLOOKUP(orderdetails[[#This Row],[productCode]],products!A:I,2,FALSE)</f>
        <v>2002 Yamaha YZR M1</v>
      </c>
    </row>
    <row r="98" spans="1:10" x14ac:dyDescent="0.25">
      <c r="A98">
        <v>10109</v>
      </c>
      <c r="B98" t="s">
        <v>398</v>
      </c>
      <c r="C98">
        <v>26</v>
      </c>
      <c r="D98">
        <v>117.48</v>
      </c>
      <c r="E98">
        <v>4</v>
      </c>
      <c r="F98">
        <f>orderdetails[[#This Row],[quantityOrdered]]*orderdetails[[#This Row],[priceEach]]</f>
        <v>3054.48</v>
      </c>
      <c r="G98" t="str">
        <f>VLOOKUP(orderdetails[[#This Row],[orderNumber]],orders!$A:$H,8,FALSE)</f>
        <v>2003-Q1</v>
      </c>
      <c r="H98" t="str">
        <f>VLOOKUP(orderdetails[[#This Row],[orderNumber]],orders!A:I,9,FALSE)</f>
        <v>2003-03</v>
      </c>
      <c r="I98" t="str">
        <f>VLOOKUP(orderdetails[[#This Row],[productCode]],products!$A:$I,3,FALSE)</f>
        <v>Classic Cars</v>
      </c>
      <c r="J98" t="str">
        <f>VLOOKUP(orderdetails[[#This Row],[productCode]],products!A:I,2,FALSE)</f>
        <v>1993 Mazda RX-7</v>
      </c>
    </row>
    <row r="99" spans="1:10" x14ac:dyDescent="0.25">
      <c r="A99">
        <v>10109</v>
      </c>
      <c r="B99" t="s">
        <v>399</v>
      </c>
      <c r="C99">
        <v>38</v>
      </c>
      <c r="D99">
        <v>137.97999999999999</v>
      </c>
      <c r="E99">
        <v>3</v>
      </c>
      <c r="F99">
        <f>orderdetails[[#This Row],[quantityOrdered]]*orderdetails[[#This Row],[priceEach]]</f>
        <v>5243.24</v>
      </c>
      <c r="G99" t="str">
        <f>VLOOKUP(orderdetails[[#This Row],[orderNumber]],orders!$A:$H,8,FALSE)</f>
        <v>2003-Q1</v>
      </c>
      <c r="H99" t="str">
        <f>VLOOKUP(orderdetails[[#This Row],[orderNumber]],orders!A:I,9,FALSE)</f>
        <v>2003-03</v>
      </c>
      <c r="I99" t="str">
        <f>VLOOKUP(orderdetails[[#This Row],[productCode]],products!$A:$I,3,FALSE)</f>
        <v>Classic Cars</v>
      </c>
      <c r="J99" t="str">
        <f>VLOOKUP(orderdetails[[#This Row],[productCode]],products!A:I,2,FALSE)</f>
        <v>1995 Honda Civic</v>
      </c>
    </row>
    <row r="100" spans="1:10" x14ac:dyDescent="0.25">
      <c r="A100">
        <v>10109</v>
      </c>
      <c r="B100" t="s">
        <v>400</v>
      </c>
      <c r="C100">
        <v>26</v>
      </c>
      <c r="D100">
        <v>126.72</v>
      </c>
      <c r="E100">
        <v>1</v>
      </c>
      <c r="F100">
        <f>orderdetails[[#This Row],[quantityOrdered]]*orderdetails[[#This Row],[priceEach]]</f>
        <v>3294.72</v>
      </c>
      <c r="G100" t="str">
        <f>VLOOKUP(orderdetails[[#This Row],[orderNumber]],orders!$A:$H,8,FALSE)</f>
        <v>2003-Q1</v>
      </c>
      <c r="H100" t="str">
        <f>VLOOKUP(orderdetails[[#This Row],[orderNumber]],orders!A:I,9,FALSE)</f>
        <v>2003-03</v>
      </c>
      <c r="I100" t="str">
        <f>VLOOKUP(orderdetails[[#This Row],[productCode]],products!$A:$I,3,FALSE)</f>
        <v>Classic Cars</v>
      </c>
      <c r="J100" t="str">
        <f>VLOOKUP(orderdetails[[#This Row],[productCode]],products!A:I,2,FALSE)</f>
        <v>1999 Indy 500 Monte Carlo SS</v>
      </c>
    </row>
    <row r="101" spans="1:10" x14ac:dyDescent="0.25">
      <c r="A101">
        <v>10109</v>
      </c>
      <c r="B101" t="s">
        <v>332</v>
      </c>
      <c r="C101">
        <v>46</v>
      </c>
      <c r="D101">
        <v>160.87</v>
      </c>
      <c r="E101">
        <v>5</v>
      </c>
      <c r="F101">
        <f>orderdetails[[#This Row],[quantityOrdered]]*orderdetails[[#This Row],[priceEach]]</f>
        <v>7400.02</v>
      </c>
      <c r="G101" t="str">
        <f>VLOOKUP(orderdetails[[#This Row],[orderNumber]],orders!$A:$H,8,FALSE)</f>
        <v>2003-Q1</v>
      </c>
      <c r="H101" t="str">
        <f>VLOOKUP(orderdetails[[#This Row],[orderNumber]],orders!A:I,9,FALSE)</f>
        <v>2003-03</v>
      </c>
      <c r="I101" t="str">
        <f>VLOOKUP(orderdetails[[#This Row],[productCode]],products!$A:$I,3,FALSE)</f>
        <v>Classic Cars</v>
      </c>
      <c r="J101" t="str">
        <f>VLOOKUP(orderdetails[[#This Row],[productCode]],products!A:I,2,FALSE)</f>
        <v>1992 Ferrari 360 Spider red</v>
      </c>
    </row>
    <row r="102" spans="1:10" x14ac:dyDescent="0.25">
      <c r="A102">
        <v>10109</v>
      </c>
      <c r="B102" t="s">
        <v>401</v>
      </c>
      <c r="C102">
        <v>47</v>
      </c>
      <c r="D102">
        <v>125.74</v>
      </c>
      <c r="E102">
        <v>2</v>
      </c>
      <c r="F102">
        <f>orderdetails[[#This Row],[quantityOrdered]]*orderdetails[[#This Row],[priceEach]]</f>
        <v>5909.78</v>
      </c>
      <c r="G102" t="str">
        <f>VLOOKUP(orderdetails[[#This Row],[orderNumber]],orders!$A:$H,8,FALSE)</f>
        <v>2003-Q1</v>
      </c>
      <c r="H102" t="str">
        <f>VLOOKUP(orderdetails[[#This Row],[orderNumber]],orders!A:I,9,FALSE)</f>
        <v>2003-03</v>
      </c>
      <c r="I102" t="str">
        <f>VLOOKUP(orderdetails[[#This Row],[productCode]],products!$A:$I,3,FALSE)</f>
        <v>Classic Cars</v>
      </c>
      <c r="J102" t="str">
        <f>VLOOKUP(orderdetails[[#This Row],[productCode]],products!A:I,2,FALSE)</f>
        <v>1948 Porsche Type 356 Roadster</v>
      </c>
    </row>
    <row r="103" spans="1:10" x14ac:dyDescent="0.25">
      <c r="A103">
        <v>10109</v>
      </c>
      <c r="B103" t="s">
        <v>402</v>
      </c>
      <c r="C103">
        <v>29</v>
      </c>
      <c r="D103">
        <v>32.1</v>
      </c>
      <c r="E103">
        <v>6</v>
      </c>
      <c r="F103">
        <f>orderdetails[[#This Row],[quantityOrdered]]*orderdetails[[#This Row],[priceEach]]</f>
        <v>930.90000000000009</v>
      </c>
      <c r="G103" t="str">
        <f>VLOOKUP(orderdetails[[#This Row],[orderNumber]],orders!$A:$H,8,FALSE)</f>
        <v>2003-Q1</v>
      </c>
      <c r="H103" t="str">
        <f>VLOOKUP(orderdetails[[#This Row],[orderNumber]],orders!A:I,9,FALSE)</f>
        <v>2003-03</v>
      </c>
      <c r="I103" t="str">
        <f>VLOOKUP(orderdetails[[#This Row],[productCode]],products!$A:$I,3,FALSE)</f>
        <v>Classic Cars</v>
      </c>
      <c r="J103" t="str">
        <f>VLOOKUP(orderdetails[[#This Row],[productCode]],products!A:I,2,FALSE)</f>
        <v>1982 Lamborghini Diablo</v>
      </c>
    </row>
    <row r="104" spans="1:10" x14ac:dyDescent="0.25">
      <c r="A104">
        <v>10110</v>
      </c>
      <c r="B104" t="s">
        <v>403</v>
      </c>
      <c r="C104">
        <v>37</v>
      </c>
      <c r="D104">
        <v>118.22</v>
      </c>
      <c r="E104">
        <v>16</v>
      </c>
      <c r="F104">
        <f>orderdetails[[#This Row],[quantityOrdered]]*orderdetails[[#This Row],[priceEach]]</f>
        <v>4374.1400000000003</v>
      </c>
      <c r="G104" t="str">
        <f>VLOOKUP(orderdetails[[#This Row],[orderNumber]],orders!$A:$H,8,FALSE)</f>
        <v>2003-Q1</v>
      </c>
      <c r="H104" t="str">
        <f>VLOOKUP(orderdetails[[#This Row],[orderNumber]],orders!A:I,9,FALSE)</f>
        <v>2003-03</v>
      </c>
      <c r="I104" t="str">
        <f>VLOOKUP(orderdetails[[#This Row],[productCode]],products!$A:$I,3,FALSE)</f>
        <v>Classic Cars</v>
      </c>
      <c r="J104" t="str">
        <f>VLOOKUP(orderdetails[[#This Row],[productCode]],products!A:I,2,FALSE)</f>
        <v>1965 Aston Martin DB5</v>
      </c>
    </row>
    <row r="105" spans="1:10" x14ac:dyDescent="0.25">
      <c r="A105">
        <v>10110</v>
      </c>
      <c r="B105" t="s">
        <v>302</v>
      </c>
      <c r="C105">
        <v>42</v>
      </c>
      <c r="D105">
        <v>153</v>
      </c>
      <c r="E105">
        <v>7</v>
      </c>
      <c r="F105">
        <f>orderdetails[[#This Row],[quantityOrdered]]*orderdetails[[#This Row],[priceEach]]</f>
        <v>6426</v>
      </c>
      <c r="G105" t="str">
        <f>VLOOKUP(orderdetails[[#This Row],[orderNumber]],orders!$A:$H,8,FALSE)</f>
        <v>2003-Q1</v>
      </c>
      <c r="H105" t="str">
        <f>VLOOKUP(orderdetails[[#This Row],[orderNumber]],orders!A:I,9,FALSE)</f>
        <v>2003-03</v>
      </c>
      <c r="I105" t="str">
        <f>VLOOKUP(orderdetails[[#This Row],[productCode]],products!$A:$I,3,FALSE)</f>
        <v>Vintage Cars</v>
      </c>
      <c r="J105" t="str">
        <f>VLOOKUP(orderdetails[[#This Row],[productCode]],products!A:I,2,FALSE)</f>
        <v>1917 Grand Touring Sedan</v>
      </c>
    </row>
    <row r="106" spans="1:10" x14ac:dyDescent="0.25">
      <c r="A106">
        <v>10110</v>
      </c>
      <c r="B106" t="s">
        <v>303</v>
      </c>
      <c r="C106">
        <v>32</v>
      </c>
      <c r="D106">
        <v>51.46</v>
      </c>
      <c r="E106">
        <v>6</v>
      </c>
      <c r="F106">
        <f>orderdetails[[#This Row],[quantityOrdered]]*orderdetails[[#This Row],[priceEach]]</f>
        <v>1646.72</v>
      </c>
      <c r="G106" t="str">
        <f>VLOOKUP(orderdetails[[#This Row],[orderNumber]],orders!$A:$H,8,FALSE)</f>
        <v>2003-Q1</v>
      </c>
      <c r="H106" t="str">
        <f>VLOOKUP(orderdetails[[#This Row],[orderNumber]],orders!A:I,9,FALSE)</f>
        <v>2003-03</v>
      </c>
      <c r="I106" t="str">
        <f>VLOOKUP(orderdetails[[#This Row],[productCode]],products!$A:$I,3,FALSE)</f>
        <v>Vintage Cars</v>
      </c>
      <c r="J106" t="str">
        <f>VLOOKUP(orderdetails[[#This Row],[productCode]],products!A:I,2,FALSE)</f>
        <v>1911 Ford Town Car</v>
      </c>
    </row>
    <row r="107" spans="1:10" x14ac:dyDescent="0.25">
      <c r="A107">
        <v>10110</v>
      </c>
      <c r="B107" t="s">
        <v>306</v>
      </c>
      <c r="C107">
        <v>33</v>
      </c>
      <c r="D107">
        <v>115.69</v>
      </c>
      <c r="E107">
        <v>4</v>
      </c>
      <c r="F107">
        <f>orderdetails[[#This Row],[quantityOrdered]]*orderdetails[[#This Row],[priceEach]]</f>
        <v>3817.77</v>
      </c>
      <c r="G107" t="str">
        <f>VLOOKUP(orderdetails[[#This Row],[orderNumber]],orders!$A:$H,8,FALSE)</f>
        <v>2003-Q1</v>
      </c>
      <c r="H107" t="str">
        <f>VLOOKUP(orderdetails[[#This Row],[orderNumber]],orders!A:I,9,FALSE)</f>
        <v>2003-03</v>
      </c>
      <c r="I107" t="str">
        <f>VLOOKUP(orderdetails[[#This Row],[productCode]],products!$A:$I,3,FALSE)</f>
        <v>Vintage Cars</v>
      </c>
      <c r="J107" t="str">
        <f>VLOOKUP(orderdetails[[#This Row],[productCode]],products!A:I,2,FALSE)</f>
        <v>1932 Model A Ford J-Coupe</v>
      </c>
    </row>
    <row r="108" spans="1:10" x14ac:dyDescent="0.25">
      <c r="A108">
        <v>10110</v>
      </c>
      <c r="B108" t="s">
        <v>307</v>
      </c>
      <c r="C108">
        <v>31</v>
      </c>
      <c r="D108">
        <v>163.69</v>
      </c>
      <c r="E108">
        <v>1</v>
      </c>
      <c r="F108">
        <f>orderdetails[[#This Row],[quantityOrdered]]*orderdetails[[#This Row],[priceEach]]</f>
        <v>5074.3900000000003</v>
      </c>
      <c r="G108" t="str">
        <f>VLOOKUP(orderdetails[[#This Row],[orderNumber]],orders!$A:$H,8,FALSE)</f>
        <v>2003-Q1</v>
      </c>
      <c r="H108" t="str">
        <f>VLOOKUP(orderdetails[[#This Row],[orderNumber]],orders!A:I,9,FALSE)</f>
        <v>2003-03</v>
      </c>
      <c r="I108" t="str">
        <f>VLOOKUP(orderdetails[[#This Row],[productCode]],products!$A:$I,3,FALSE)</f>
        <v>Vintage Cars</v>
      </c>
      <c r="J108" t="str">
        <f>VLOOKUP(orderdetails[[#This Row],[productCode]],products!A:I,2,FALSE)</f>
        <v>1928 Mercedes-Benz SSK</v>
      </c>
    </row>
    <row r="109" spans="1:10" x14ac:dyDescent="0.25">
      <c r="A109">
        <v>10110</v>
      </c>
      <c r="B109" t="s">
        <v>304</v>
      </c>
      <c r="C109">
        <v>28</v>
      </c>
      <c r="D109">
        <v>81.91</v>
      </c>
      <c r="E109">
        <v>8</v>
      </c>
      <c r="F109">
        <f>orderdetails[[#This Row],[quantityOrdered]]*orderdetails[[#This Row],[priceEach]]</f>
        <v>2293.48</v>
      </c>
      <c r="G109" t="str">
        <f>VLOOKUP(orderdetails[[#This Row],[orderNumber]],orders!$A:$H,8,FALSE)</f>
        <v>2003-Q1</v>
      </c>
      <c r="H109" t="str">
        <f>VLOOKUP(orderdetails[[#This Row],[orderNumber]],orders!A:I,9,FALSE)</f>
        <v>2003-03</v>
      </c>
      <c r="I109" t="str">
        <f>VLOOKUP(orderdetails[[#This Row],[productCode]],products!$A:$I,3,FALSE)</f>
        <v>Vintage Cars</v>
      </c>
      <c r="J109" t="str">
        <f>VLOOKUP(orderdetails[[#This Row],[productCode]],products!A:I,2,FALSE)</f>
        <v>1932 Alfa Romeo 8C2300 Spider Sport</v>
      </c>
    </row>
    <row r="110" spans="1:10" x14ac:dyDescent="0.25">
      <c r="A110">
        <v>10110</v>
      </c>
      <c r="B110" t="s">
        <v>404</v>
      </c>
      <c r="C110">
        <v>42</v>
      </c>
      <c r="D110">
        <v>62</v>
      </c>
      <c r="E110">
        <v>9</v>
      </c>
      <c r="F110">
        <f>orderdetails[[#This Row],[quantityOrdered]]*orderdetails[[#This Row],[priceEach]]</f>
        <v>2604</v>
      </c>
      <c r="G110" t="str">
        <f>VLOOKUP(orderdetails[[#This Row],[orderNumber]],orders!$A:$H,8,FALSE)</f>
        <v>2003-Q1</v>
      </c>
      <c r="H110" t="str">
        <f>VLOOKUP(orderdetails[[#This Row],[orderNumber]],orders!A:I,9,FALSE)</f>
        <v>2003-03</v>
      </c>
      <c r="I110" t="str">
        <f>VLOOKUP(orderdetails[[#This Row],[productCode]],products!$A:$I,3,FALSE)</f>
        <v>Classic Cars</v>
      </c>
      <c r="J110" t="str">
        <f>VLOOKUP(orderdetails[[#This Row],[productCode]],products!A:I,2,FALSE)</f>
        <v>1957 Ford Thunderbird</v>
      </c>
    </row>
    <row r="111" spans="1:10" x14ac:dyDescent="0.25">
      <c r="A111">
        <v>10110</v>
      </c>
      <c r="B111" t="s">
        <v>405</v>
      </c>
      <c r="C111">
        <v>36</v>
      </c>
      <c r="D111">
        <v>72.02</v>
      </c>
      <c r="E111">
        <v>13</v>
      </c>
      <c r="F111">
        <f>orderdetails[[#This Row],[quantityOrdered]]*orderdetails[[#This Row],[priceEach]]</f>
        <v>2592.7199999999998</v>
      </c>
      <c r="G111" t="str">
        <f>VLOOKUP(orderdetails[[#This Row],[orderNumber]],orders!$A:$H,8,FALSE)</f>
        <v>2003-Q1</v>
      </c>
      <c r="H111" t="str">
        <f>VLOOKUP(orderdetails[[#This Row],[orderNumber]],orders!A:I,9,FALSE)</f>
        <v>2003-03</v>
      </c>
      <c r="I111" t="str">
        <f>VLOOKUP(orderdetails[[#This Row],[productCode]],products!$A:$I,3,FALSE)</f>
        <v>Classic Cars</v>
      </c>
      <c r="J111" t="str">
        <f>VLOOKUP(orderdetails[[#This Row],[productCode]],products!A:I,2,FALSE)</f>
        <v>1970 Chevy Chevelle SS 454</v>
      </c>
    </row>
    <row r="112" spans="1:10" x14ac:dyDescent="0.25">
      <c r="A112">
        <v>10110</v>
      </c>
      <c r="B112" t="s">
        <v>406</v>
      </c>
      <c r="C112">
        <v>29</v>
      </c>
      <c r="D112">
        <v>43.27</v>
      </c>
      <c r="E112">
        <v>15</v>
      </c>
      <c r="F112">
        <f>orderdetails[[#This Row],[quantityOrdered]]*orderdetails[[#This Row],[priceEach]]</f>
        <v>1254.8300000000002</v>
      </c>
      <c r="G112" t="str">
        <f>VLOOKUP(orderdetails[[#This Row],[orderNumber]],orders!$A:$H,8,FALSE)</f>
        <v>2003-Q1</v>
      </c>
      <c r="H112" t="str">
        <f>VLOOKUP(orderdetails[[#This Row],[orderNumber]],orders!A:I,9,FALSE)</f>
        <v>2003-03</v>
      </c>
      <c r="I112" t="str">
        <f>VLOOKUP(orderdetails[[#This Row],[productCode]],products!$A:$I,3,FALSE)</f>
        <v>Classic Cars</v>
      </c>
      <c r="J112" t="str">
        <f>VLOOKUP(orderdetails[[#This Row],[productCode]],products!A:I,2,FALSE)</f>
        <v>1966 Shelby Cobra 427 S/C</v>
      </c>
    </row>
    <row r="113" spans="1:10" x14ac:dyDescent="0.25">
      <c r="A113">
        <v>10110</v>
      </c>
      <c r="B113" t="s">
        <v>308</v>
      </c>
      <c r="C113">
        <v>20</v>
      </c>
      <c r="D113">
        <v>28.88</v>
      </c>
      <c r="E113">
        <v>3</v>
      </c>
      <c r="F113">
        <f>orderdetails[[#This Row],[quantityOrdered]]*orderdetails[[#This Row],[priceEach]]</f>
        <v>577.6</v>
      </c>
      <c r="G113" t="str">
        <f>VLOOKUP(orderdetails[[#This Row],[orderNumber]],orders!$A:$H,8,FALSE)</f>
        <v>2003-Q1</v>
      </c>
      <c r="H113" t="str">
        <f>VLOOKUP(orderdetails[[#This Row],[orderNumber]],orders!A:I,9,FALSE)</f>
        <v>2003-03</v>
      </c>
      <c r="I113" t="str">
        <f>VLOOKUP(orderdetails[[#This Row],[productCode]],products!$A:$I,3,FALSE)</f>
        <v>Vintage Cars</v>
      </c>
      <c r="J113" t="str">
        <f>VLOOKUP(orderdetails[[#This Row],[productCode]],products!A:I,2,FALSE)</f>
        <v>1939 Chevrolet Deluxe Coupe</v>
      </c>
    </row>
    <row r="114" spans="1:10" x14ac:dyDescent="0.25">
      <c r="A114">
        <v>10110</v>
      </c>
      <c r="B114" t="s">
        <v>309</v>
      </c>
      <c r="C114">
        <v>39</v>
      </c>
      <c r="D114">
        <v>40.770000000000003</v>
      </c>
      <c r="E114">
        <v>2</v>
      </c>
      <c r="F114">
        <f>orderdetails[[#This Row],[quantityOrdered]]*orderdetails[[#This Row],[priceEach]]</f>
        <v>1590.0300000000002</v>
      </c>
      <c r="G114" t="str">
        <f>VLOOKUP(orderdetails[[#This Row],[orderNumber]],orders!$A:$H,8,FALSE)</f>
        <v>2003-Q1</v>
      </c>
      <c r="H114" t="str">
        <f>VLOOKUP(orderdetails[[#This Row],[orderNumber]],orders!A:I,9,FALSE)</f>
        <v>2003-03</v>
      </c>
      <c r="I114" t="str">
        <f>VLOOKUP(orderdetails[[#This Row],[productCode]],products!$A:$I,3,FALSE)</f>
        <v>Vintage Cars</v>
      </c>
      <c r="J114" t="str">
        <f>VLOOKUP(orderdetails[[#This Row],[productCode]],products!A:I,2,FALSE)</f>
        <v>1938 Cadillac V-16 Presidential Limousine</v>
      </c>
    </row>
    <row r="115" spans="1:10" x14ac:dyDescent="0.25">
      <c r="A115">
        <v>10110</v>
      </c>
      <c r="B115" t="s">
        <v>407</v>
      </c>
      <c r="C115">
        <v>43</v>
      </c>
      <c r="D115">
        <v>82.69</v>
      </c>
      <c r="E115">
        <v>11</v>
      </c>
      <c r="F115">
        <f>orderdetails[[#This Row],[quantityOrdered]]*orderdetails[[#This Row],[priceEach]]</f>
        <v>3555.67</v>
      </c>
      <c r="G115" t="str">
        <f>VLOOKUP(orderdetails[[#This Row],[orderNumber]],orders!$A:$H,8,FALSE)</f>
        <v>2003-Q1</v>
      </c>
      <c r="H115" t="str">
        <f>VLOOKUP(orderdetails[[#This Row],[orderNumber]],orders!A:I,9,FALSE)</f>
        <v>2003-03</v>
      </c>
      <c r="I115" t="str">
        <f>VLOOKUP(orderdetails[[#This Row],[productCode]],products!$A:$I,3,FALSE)</f>
        <v>Classic Cars</v>
      </c>
      <c r="J115" t="str">
        <f>VLOOKUP(orderdetails[[#This Row],[productCode]],products!A:I,2,FALSE)</f>
        <v>1949 Jaguar XK 120</v>
      </c>
    </row>
    <row r="116" spans="1:10" x14ac:dyDescent="0.25">
      <c r="A116">
        <v>10110</v>
      </c>
      <c r="B116" t="s">
        <v>408</v>
      </c>
      <c r="C116">
        <v>46</v>
      </c>
      <c r="D116">
        <v>112.74</v>
      </c>
      <c r="E116">
        <v>10</v>
      </c>
      <c r="F116">
        <f>orderdetails[[#This Row],[quantityOrdered]]*orderdetails[[#This Row],[priceEach]]</f>
        <v>5186.04</v>
      </c>
      <c r="G116" t="str">
        <f>VLOOKUP(orderdetails[[#This Row],[orderNumber]],orders!$A:$H,8,FALSE)</f>
        <v>2003-Q1</v>
      </c>
      <c r="H116" t="str">
        <f>VLOOKUP(orderdetails[[#This Row],[orderNumber]],orders!A:I,9,FALSE)</f>
        <v>2003-03</v>
      </c>
      <c r="I116" t="str">
        <f>VLOOKUP(orderdetails[[#This Row],[productCode]],products!$A:$I,3,FALSE)</f>
        <v>Classic Cars</v>
      </c>
      <c r="J116" t="str">
        <f>VLOOKUP(orderdetails[[#This Row],[productCode]],products!A:I,2,FALSE)</f>
        <v>1952 Citroen-15CV</v>
      </c>
    </row>
    <row r="117" spans="1:10" x14ac:dyDescent="0.25">
      <c r="A117">
        <v>10110</v>
      </c>
      <c r="B117" t="s">
        <v>409</v>
      </c>
      <c r="C117">
        <v>27</v>
      </c>
      <c r="D117">
        <v>80.47</v>
      </c>
      <c r="E117">
        <v>12</v>
      </c>
      <c r="F117">
        <f>orderdetails[[#This Row],[quantityOrdered]]*orderdetails[[#This Row],[priceEach]]</f>
        <v>2172.69</v>
      </c>
      <c r="G117" t="str">
        <f>VLOOKUP(orderdetails[[#This Row],[orderNumber]],orders!$A:$H,8,FALSE)</f>
        <v>2003-Q1</v>
      </c>
      <c r="H117" t="str">
        <f>VLOOKUP(orderdetails[[#This Row],[orderNumber]],orders!A:I,9,FALSE)</f>
        <v>2003-03</v>
      </c>
      <c r="I117" t="str">
        <f>VLOOKUP(orderdetails[[#This Row],[productCode]],products!$A:$I,3,FALSE)</f>
        <v>Classic Cars</v>
      </c>
      <c r="J117" t="str">
        <f>VLOOKUP(orderdetails[[#This Row],[productCode]],products!A:I,2,FALSE)</f>
        <v>1969 Chevrolet Camaro Z28</v>
      </c>
    </row>
    <row r="118" spans="1:10" x14ac:dyDescent="0.25">
      <c r="A118">
        <v>10110</v>
      </c>
      <c r="B118" t="s">
        <v>410</v>
      </c>
      <c r="C118">
        <v>37</v>
      </c>
      <c r="D118">
        <v>96.37</v>
      </c>
      <c r="E118">
        <v>14</v>
      </c>
      <c r="F118">
        <f>orderdetails[[#This Row],[quantityOrdered]]*orderdetails[[#This Row],[priceEach]]</f>
        <v>3565.69</v>
      </c>
      <c r="G118" t="str">
        <f>VLOOKUP(orderdetails[[#This Row],[orderNumber]],orders!$A:$H,8,FALSE)</f>
        <v>2003-Q1</v>
      </c>
      <c r="H118" t="str">
        <f>VLOOKUP(orderdetails[[#This Row],[orderNumber]],orders!A:I,9,FALSE)</f>
        <v>2003-03</v>
      </c>
      <c r="I118" t="str">
        <f>VLOOKUP(orderdetails[[#This Row],[productCode]],products!$A:$I,3,FALSE)</f>
        <v>Classic Cars</v>
      </c>
      <c r="J118" t="str">
        <f>VLOOKUP(orderdetails[[#This Row],[productCode]],products!A:I,2,FALSE)</f>
        <v>2002 Chevy Corvette</v>
      </c>
    </row>
    <row r="119" spans="1:10" x14ac:dyDescent="0.25">
      <c r="A119">
        <v>10110</v>
      </c>
      <c r="B119" t="s">
        <v>305</v>
      </c>
      <c r="C119">
        <v>48</v>
      </c>
      <c r="D119">
        <v>35.29</v>
      </c>
      <c r="E119">
        <v>5</v>
      </c>
      <c r="F119">
        <f>orderdetails[[#This Row],[quantityOrdered]]*orderdetails[[#This Row],[priceEach]]</f>
        <v>1693.92</v>
      </c>
      <c r="G119" t="str">
        <f>VLOOKUP(orderdetails[[#This Row],[orderNumber]],orders!$A:$H,8,FALSE)</f>
        <v>2003-Q1</v>
      </c>
      <c r="H119" t="str">
        <f>VLOOKUP(orderdetails[[#This Row],[orderNumber]],orders!A:I,9,FALSE)</f>
        <v>2003-03</v>
      </c>
      <c r="I119" t="str">
        <f>VLOOKUP(orderdetails[[#This Row],[productCode]],products!$A:$I,3,FALSE)</f>
        <v>Vintage Cars</v>
      </c>
      <c r="J119" t="str">
        <f>VLOOKUP(orderdetails[[#This Row],[productCode]],products!A:I,2,FALSE)</f>
        <v>1936 Mercedes Benz 500k Roadster</v>
      </c>
    </row>
    <row r="120" spans="1:10" x14ac:dyDescent="0.25">
      <c r="A120">
        <v>10111</v>
      </c>
      <c r="B120" t="s">
        <v>310</v>
      </c>
      <c r="C120">
        <v>33</v>
      </c>
      <c r="D120">
        <v>87.33</v>
      </c>
      <c r="E120">
        <v>6</v>
      </c>
      <c r="F120">
        <f>orderdetails[[#This Row],[quantityOrdered]]*orderdetails[[#This Row],[priceEach]]</f>
        <v>2881.89</v>
      </c>
      <c r="G120" t="str">
        <f>VLOOKUP(orderdetails[[#This Row],[orderNumber]],orders!$A:$H,8,FALSE)</f>
        <v>2003-Q1</v>
      </c>
      <c r="H120" t="str">
        <f>VLOOKUP(orderdetails[[#This Row],[orderNumber]],orders!A:I,9,FALSE)</f>
        <v>2003-03</v>
      </c>
      <c r="I120" t="str">
        <f>VLOOKUP(orderdetails[[#This Row],[productCode]],products!$A:$I,3,FALSE)</f>
        <v>Vintage Cars</v>
      </c>
      <c r="J120" t="str">
        <f>VLOOKUP(orderdetails[[#This Row],[productCode]],products!A:I,2,FALSE)</f>
        <v>1937 Lincoln Berline</v>
      </c>
    </row>
    <row r="121" spans="1:10" x14ac:dyDescent="0.25">
      <c r="A121">
        <v>10111</v>
      </c>
      <c r="B121" t="s">
        <v>311</v>
      </c>
      <c r="C121">
        <v>48</v>
      </c>
      <c r="D121">
        <v>48.52</v>
      </c>
      <c r="E121">
        <v>5</v>
      </c>
      <c r="F121">
        <f>orderdetails[[#This Row],[quantityOrdered]]*orderdetails[[#This Row],[priceEach]]</f>
        <v>2328.96</v>
      </c>
      <c r="G121" t="str">
        <f>VLOOKUP(orderdetails[[#This Row],[orderNumber]],orders!$A:$H,8,FALSE)</f>
        <v>2003-Q1</v>
      </c>
      <c r="H121" t="str">
        <f>VLOOKUP(orderdetails[[#This Row],[orderNumber]],orders!A:I,9,FALSE)</f>
        <v>2003-03</v>
      </c>
      <c r="I121" t="str">
        <f>VLOOKUP(orderdetails[[#This Row],[productCode]],products!$A:$I,3,FALSE)</f>
        <v>Vintage Cars</v>
      </c>
      <c r="J121" t="str">
        <f>VLOOKUP(orderdetails[[#This Row],[productCode]],products!A:I,2,FALSE)</f>
        <v>1936 Mercedes-Benz 500K Special Roadster</v>
      </c>
    </row>
    <row r="122" spans="1:10" x14ac:dyDescent="0.25">
      <c r="A122">
        <v>10111</v>
      </c>
      <c r="B122" t="s">
        <v>318</v>
      </c>
      <c r="C122">
        <v>28</v>
      </c>
      <c r="D122">
        <v>53.09</v>
      </c>
      <c r="E122">
        <v>2</v>
      </c>
      <c r="F122">
        <f>orderdetails[[#This Row],[quantityOrdered]]*orderdetails[[#This Row],[priceEach]]</f>
        <v>1486.52</v>
      </c>
      <c r="G122" t="str">
        <f>VLOOKUP(orderdetails[[#This Row],[orderNumber]],orders!$A:$H,8,FALSE)</f>
        <v>2003-Q1</v>
      </c>
      <c r="H122" t="str">
        <f>VLOOKUP(orderdetails[[#This Row],[orderNumber]],orders!A:I,9,FALSE)</f>
        <v>2003-03</v>
      </c>
      <c r="I122" t="str">
        <f>VLOOKUP(orderdetails[[#This Row],[productCode]],products!$A:$I,3,FALSE)</f>
        <v>Vintage Cars</v>
      </c>
      <c r="J122" t="str">
        <f>VLOOKUP(orderdetails[[#This Row],[productCode]],products!A:I,2,FALSE)</f>
        <v>1934 Ford V8 Coupe</v>
      </c>
    </row>
    <row r="123" spans="1:10" x14ac:dyDescent="0.25">
      <c r="A123">
        <v>10111</v>
      </c>
      <c r="B123" t="s">
        <v>319</v>
      </c>
      <c r="C123">
        <v>43</v>
      </c>
      <c r="D123">
        <v>94.25</v>
      </c>
      <c r="E123">
        <v>1</v>
      </c>
      <c r="F123">
        <f>orderdetails[[#This Row],[quantityOrdered]]*orderdetails[[#This Row],[priceEach]]</f>
        <v>4052.75</v>
      </c>
      <c r="G123" t="str">
        <f>VLOOKUP(orderdetails[[#This Row],[orderNumber]],orders!$A:$H,8,FALSE)</f>
        <v>2003-Q1</v>
      </c>
      <c r="H123" t="str">
        <f>VLOOKUP(orderdetails[[#This Row],[orderNumber]],orders!A:I,9,FALSE)</f>
        <v>2003-03</v>
      </c>
      <c r="I123" t="str">
        <f>VLOOKUP(orderdetails[[#This Row],[productCode]],products!$A:$I,3,FALSE)</f>
        <v>Vintage Cars</v>
      </c>
      <c r="J123" t="str">
        <f>VLOOKUP(orderdetails[[#This Row],[productCode]],products!A:I,2,FALSE)</f>
        <v>18th Century Vintage Horse Carriage</v>
      </c>
    </row>
    <row r="124" spans="1:10" x14ac:dyDescent="0.25">
      <c r="A124">
        <v>10111</v>
      </c>
      <c r="B124" t="s">
        <v>320</v>
      </c>
      <c r="C124">
        <v>39</v>
      </c>
      <c r="D124">
        <v>91.27</v>
      </c>
      <c r="E124">
        <v>4</v>
      </c>
      <c r="F124">
        <f>orderdetails[[#This Row],[quantityOrdered]]*orderdetails[[#This Row],[priceEach]]</f>
        <v>3559.5299999999997</v>
      </c>
      <c r="G124" t="str">
        <f>VLOOKUP(orderdetails[[#This Row],[orderNumber]],orders!$A:$H,8,FALSE)</f>
        <v>2003-Q1</v>
      </c>
      <c r="H124" t="str">
        <f>VLOOKUP(orderdetails[[#This Row],[orderNumber]],orders!A:I,9,FALSE)</f>
        <v>2003-03</v>
      </c>
      <c r="I124" t="str">
        <f>VLOOKUP(orderdetails[[#This Row],[productCode]],products!$A:$I,3,FALSE)</f>
        <v>Vintage Cars</v>
      </c>
      <c r="J124" t="str">
        <f>VLOOKUP(orderdetails[[#This Row],[productCode]],products!A:I,2,FALSE)</f>
        <v>1917 Maxwell Touring Car</v>
      </c>
    </row>
    <row r="125" spans="1:10" x14ac:dyDescent="0.25">
      <c r="A125">
        <v>10111</v>
      </c>
      <c r="B125" t="s">
        <v>324</v>
      </c>
      <c r="C125">
        <v>26</v>
      </c>
      <c r="D125">
        <v>85.7</v>
      </c>
      <c r="E125">
        <v>3</v>
      </c>
      <c r="F125">
        <f>orderdetails[[#This Row],[quantityOrdered]]*orderdetails[[#This Row],[priceEach]]</f>
        <v>2228.2000000000003</v>
      </c>
      <c r="G125" t="str">
        <f>VLOOKUP(orderdetails[[#This Row],[orderNumber]],orders!$A:$H,8,FALSE)</f>
        <v>2003-Q1</v>
      </c>
      <c r="H125" t="str">
        <f>VLOOKUP(orderdetails[[#This Row],[orderNumber]],orders!A:I,9,FALSE)</f>
        <v>2003-03</v>
      </c>
      <c r="I125" t="str">
        <f>VLOOKUP(orderdetails[[#This Row],[productCode]],products!$A:$I,3,FALSE)</f>
        <v>Vintage Cars</v>
      </c>
      <c r="J125" t="str">
        <f>VLOOKUP(orderdetails[[#This Row],[productCode]],products!A:I,2,FALSE)</f>
        <v>1936 Chrysler Airflow</v>
      </c>
    </row>
    <row r="126" spans="1:10" x14ac:dyDescent="0.25">
      <c r="A126">
        <v>10112</v>
      </c>
      <c r="B126" t="s">
        <v>312</v>
      </c>
      <c r="C126">
        <v>29</v>
      </c>
      <c r="D126">
        <v>197.16</v>
      </c>
      <c r="E126">
        <v>1</v>
      </c>
      <c r="F126">
        <f>orderdetails[[#This Row],[quantityOrdered]]*orderdetails[[#This Row],[priceEach]]</f>
        <v>5717.64</v>
      </c>
      <c r="G126" t="str">
        <f>VLOOKUP(orderdetails[[#This Row],[orderNumber]],orders!$A:$H,8,FALSE)</f>
        <v>2003-Q1</v>
      </c>
      <c r="H126" t="str">
        <f>VLOOKUP(orderdetails[[#This Row],[orderNumber]],orders!A:I,9,FALSE)</f>
        <v>2003-03</v>
      </c>
      <c r="I126" t="str">
        <f>VLOOKUP(orderdetails[[#This Row],[productCode]],products!$A:$I,3,FALSE)</f>
        <v>Classic Cars</v>
      </c>
      <c r="J126" t="str">
        <f>VLOOKUP(orderdetails[[#This Row],[productCode]],products!A:I,2,FALSE)</f>
        <v>1952 Alpine Renault 1300</v>
      </c>
    </row>
    <row r="127" spans="1:10" x14ac:dyDescent="0.25">
      <c r="A127">
        <v>10112</v>
      </c>
      <c r="B127" t="s">
        <v>317</v>
      </c>
      <c r="C127">
        <v>23</v>
      </c>
      <c r="D127">
        <v>85.1</v>
      </c>
      <c r="E127">
        <v>2</v>
      </c>
      <c r="F127">
        <f>orderdetails[[#This Row],[quantityOrdered]]*orderdetails[[#This Row],[priceEach]]</f>
        <v>1957.3</v>
      </c>
      <c r="G127" t="str">
        <f>VLOOKUP(orderdetails[[#This Row],[orderNumber]],orders!$A:$H,8,FALSE)</f>
        <v>2003-Q1</v>
      </c>
      <c r="H127" t="str">
        <f>VLOOKUP(orderdetails[[#This Row],[orderNumber]],orders!A:I,9,FALSE)</f>
        <v>2003-03</v>
      </c>
      <c r="I127" t="str">
        <f>VLOOKUP(orderdetails[[#This Row],[productCode]],products!$A:$I,3,FALSE)</f>
        <v>Vintage Cars</v>
      </c>
      <c r="J127" t="str">
        <f>VLOOKUP(orderdetails[[#This Row],[productCode]],products!A:I,2,FALSE)</f>
        <v>1913 Ford Model T Speedster</v>
      </c>
    </row>
    <row r="128" spans="1:10" x14ac:dyDescent="0.25">
      <c r="A128">
        <v>10113</v>
      </c>
      <c r="B128" t="s">
        <v>314</v>
      </c>
      <c r="C128">
        <v>21</v>
      </c>
      <c r="D128">
        <v>121.64</v>
      </c>
      <c r="E128">
        <v>2</v>
      </c>
      <c r="F128">
        <f>orderdetails[[#This Row],[quantityOrdered]]*orderdetails[[#This Row],[priceEach]]</f>
        <v>2554.44</v>
      </c>
      <c r="G128" t="str">
        <f>VLOOKUP(orderdetails[[#This Row],[orderNumber]],orders!$A:$H,8,FALSE)</f>
        <v>2003-Q1</v>
      </c>
      <c r="H128" t="str">
        <f>VLOOKUP(orderdetails[[#This Row],[orderNumber]],orders!A:I,9,FALSE)</f>
        <v>2003-03</v>
      </c>
      <c r="I128" t="str">
        <f>VLOOKUP(orderdetails[[#This Row],[productCode]],products!$A:$I,3,FALSE)</f>
        <v>Trucks and Buses</v>
      </c>
      <c r="J128" t="str">
        <f>VLOOKUP(orderdetails[[#This Row],[productCode]],products!A:I,2,FALSE)</f>
        <v>1958 Setra Bus</v>
      </c>
    </row>
    <row r="129" spans="1:10" x14ac:dyDescent="0.25">
      <c r="A129">
        <v>10113</v>
      </c>
      <c r="B129" t="s">
        <v>315</v>
      </c>
      <c r="C129">
        <v>49</v>
      </c>
      <c r="D129">
        <v>101.5</v>
      </c>
      <c r="E129">
        <v>4</v>
      </c>
      <c r="F129">
        <f>orderdetails[[#This Row],[quantityOrdered]]*orderdetails[[#This Row],[priceEach]]</f>
        <v>4973.5</v>
      </c>
      <c r="G129" t="str">
        <f>VLOOKUP(orderdetails[[#This Row],[orderNumber]],orders!$A:$H,8,FALSE)</f>
        <v>2003-Q1</v>
      </c>
      <c r="H129" t="str">
        <f>VLOOKUP(orderdetails[[#This Row],[orderNumber]],orders!A:I,9,FALSE)</f>
        <v>2003-03</v>
      </c>
      <c r="I129" t="str">
        <f>VLOOKUP(orderdetails[[#This Row],[productCode]],products!$A:$I,3,FALSE)</f>
        <v>Trucks and Buses</v>
      </c>
      <c r="J129" t="str">
        <f>VLOOKUP(orderdetails[[#This Row],[productCode]],products!A:I,2,FALSE)</f>
        <v>1940 Ford Pickup Truck</v>
      </c>
    </row>
    <row r="130" spans="1:10" x14ac:dyDescent="0.25">
      <c r="A130">
        <v>10113</v>
      </c>
      <c r="B130" t="s">
        <v>322</v>
      </c>
      <c r="C130">
        <v>50</v>
      </c>
      <c r="D130">
        <v>43.27</v>
      </c>
      <c r="E130">
        <v>3</v>
      </c>
      <c r="F130">
        <f>orderdetails[[#This Row],[quantityOrdered]]*orderdetails[[#This Row],[priceEach]]</f>
        <v>2163.5</v>
      </c>
      <c r="G130" t="str">
        <f>VLOOKUP(orderdetails[[#This Row],[orderNumber]],orders!$A:$H,8,FALSE)</f>
        <v>2003-Q1</v>
      </c>
      <c r="H130" t="str">
        <f>VLOOKUP(orderdetails[[#This Row],[orderNumber]],orders!A:I,9,FALSE)</f>
        <v>2003-03</v>
      </c>
      <c r="I130" t="str">
        <f>VLOOKUP(orderdetails[[#This Row],[productCode]],products!$A:$I,3,FALSE)</f>
        <v>Vintage Cars</v>
      </c>
      <c r="J130" t="str">
        <f>VLOOKUP(orderdetails[[#This Row],[productCode]],products!A:I,2,FALSE)</f>
        <v>1939 Cadillac Limousine</v>
      </c>
    </row>
    <row r="131" spans="1:10" x14ac:dyDescent="0.25">
      <c r="A131">
        <v>10113</v>
      </c>
      <c r="B131" t="s">
        <v>326</v>
      </c>
      <c r="C131">
        <v>23</v>
      </c>
      <c r="D131">
        <v>58.82</v>
      </c>
      <c r="E131">
        <v>1</v>
      </c>
      <c r="F131">
        <f>orderdetails[[#This Row],[quantityOrdered]]*orderdetails[[#This Row],[priceEach]]</f>
        <v>1352.86</v>
      </c>
      <c r="G131" t="str">
        <f>VLOOKUP(orderdetails[[#This Row],[orderNumber]],orders!$A:$H,8,FALSE)</f>
        <v>2003-Q1</v>
      </c>
      <c r="H131" t="str">
        <f>VLOOKUP(orderdetails[[#This Row],[orderNumber]],orders!A:I,9,FALSE)</f>
        <v>2003-03</v>
      </c>
      <c r="I131" t="str">
        <f>VLOOKUP(orderdetails[[#This Row],[productCode]],products!$A:$I,3,FALSE)</f>
        <v>Trucks and Buses</v>
      </c>
      <c r="J131" t="str">
        <f>VLOOKUP(orderdetails[[#This Row],[productCode]],products!A:I,2,FALSE)</f>
        <v>1996 Peterbilt 379 Stake Bed with Outrigger</v>
      </c>
    </row>
    <row r="132" spans="1:10" x14ac:dyDescent="0.25">
      <c r="A132">
        <v>10114</v>
      </c>
      <c r="B132" t="s">
        <v>313</v>
      </c>
      <c r="C132">
        <v>31</v>
      </c>
      <c r="D132">
        <v>128.53</v>
      </c>
      <c r="E132">
        <v>8</v>
      </c>
      <c r="F132">
        <f>orderdetails[[#This Row],[quantityOrdered]]*orderdetails[[#This Row],[priceEach]]</f>
        <v>3984.43</v>
      </c>
      <c r="G132" t="str">
        <f>VLOOKUP(orderdetails[[#This Row],[orderNumber]],orders!$A:$H,8,FALSE)</f>
        <v>2003-Q2</v>
      </c>
      <c r="H132" t="str">
        <f>VLOOKUP(orderdetails[[#This Row],[orderNumber]],orders!A:I,9,FALSE)</f>
        <v>2003-04</v>
      </c>
      <c r="I132" t="str">
        <f>VLOOKUP(orderdetails[[#This Row],[productCode]],products!$A:$I,3,FALSE)</f>
        <v>Classic Cars</v>
      </c>
      <c r="J132" t="str">
        <f>VLOOKUP(orderdetails[[#This Row],[productCode]],products!A:I,2,FALSE)</f>
        <v>1962 LanciaA Delta 16V</v>
      </c>
    </row>
    <row r="133" spans="1:10" x14ac:dyDescent="0.25">
      <c r="A133">
        <v>10114</v>
      </c>
      <c r="B133" t="s">
        <v>331</v>
      </c>
      <c r="C133">
        <v>39</v>
      </c>
      <c r="D133">
        <v>106.78</v>
      </c>
      <c r="E133">
        <v>3</v>
      </c>
      <c r="F133">
        <f>orderdetails[[#This Row],[quantityOrdered]]*orderdetails[[#This Row],[priceEach]]</f>
        <v>4164.42</v>
      </c>
      <c r="G133" t="str">
        <f>VLOOKUP(orderdetails[[#This Row],[orderNumber]],orders!$A:$H,8,FALSE)</f>
        <v>2003-Q2</v>
      </c>
      <c r="H133" t="str">
        <f>VLOOKUP(orderdetails[[#This Row],[orderNumber]],orders!A:I,9,FALSE)</f>
        <v>2003-04</v>
      </c>
      <c r="I133" t="str">
        <f>VLOOKUP(orderdetails[[#This Row],[productCode]],products!$A:$I,3,FALSE)</f>
        <v>Trucks and Buses</v>
      </c>
      <c r="J133" t="str">
        <f>VLOOKUP(orderdetails[[#This Row],[productCode]],products!A:I,2,FALSE)</f>
        <v>1964 Mercedes Tour Bus</v>
      </c>
    </row>
    <row r="134" spans="1:10" x14ac:dyDescent="0.25">
      <c r="A134">
        <v>10114</v>
      </c>
      <c r="B134" t="s">
        <v>316</v>
      </c>
      <c r="C134">
        <v>45</v>
      </c>
      <c r="D134">
        <v>53.48</v>
      </c>
      <c r="E134">
        <v>6</v>
      </c>
      <c r="F134">
        <f>orderdetails[[#This Row],[quantityOrdered]]*orderdetails[[#This Row],[priceEach]]</f>
        <v>2406.6</v>
      </c>
      <c r="G134" t="str">
        <f>VLOOKUP(orderdetails[[#This Row],[orderNumber]],orders!$A:$H,8,FALSE)</f>
        <v>2003-Q2</v>
      </c>
      <c r="H134" t="str">
        <f>VLOOKUP(orderdetails[[#This Row],[orderNumber]],orders!A:I,9,FALSE)</f>
        <v>2003-04</v>
      </c>
      <c r="I134" t="str">
        <f>VLOOKUP(orderdetails[[#This Row],[productCode]],products!$A:$I,3,FALSE)</f>
        <v>Trucks and Buses</v>
      </c>
      <c r="J134" t="str">
        <f>VLOOKUP(orderdetails[[#This Row],[productCode]],products!A:I,2,FALSE)</f>
        <v>1926 Ford Fire Engine</v>
      </c>
    </row>
    <row r="135" spans="1:10" x14ac:dyDescent="0.25">
      <c r="A135">
        <v>10114</v>
      </c>
      <c r="B135" t="s">
        <v>332</v>
      </c>
      <c r="C135">
        <v>48</v>
      </c>
      <c r="D135">
        <v>169.34</v>
      </c>
      <c r="E135">
        <v>4</v>
      </c>
      <c r="F135">
        <f>orderdetails[[#This Row],[quantityOrdered]]*orderdetails[[#This Row],[priceEach]]</f>
        <v>8128.32</v>
      </c>
      <c r="G135" t="str">
        <f>VLOOKUP(orderdetails[[#This Row],[orderNumber]],orders!$A:$H,8,FALSE)</f>
        <v>2003-Q2</v>
      </c>
      <c r="H135" t="str">
        <f>VLOOKUP(orderdetails[[#This Row],[orderNumber]],orders!A:I,9,FALSE)</f>
        <v>2003-04</v>
      </c>
      <c r="I135" t="str">
        <f>VLOOKUP(orderdetails[[#This Row],[productCode]],products!$A:$I,3,FALSE)</f>
        <v>Classic Cars</v>
      </c>
      <c r="J135" t="str">
        <f>VLOOKUP(orderdetails[[#This Row],[productCode]],products!A:I,2,FALSE)</f>
        <v>1992 Ferrari 360 Spider red</v>
      </c>
    </row>
    <row r="136" spans="1:10" x14ac:dyDescent="0.25">
      <c r="A136">
        <v>10114</v>
      </c>
      <c r="B136" t="s">
        <v>321</v>
      </c>
      <c r="C136">
        <v>41</v>
      </c>
      <c r="D136">
        <v>105.34</v>
      </c>
      <c r="E136">
        <v>9</v>
      </c>
      <c r="F136">
        <f>orderdetails[[#This Row],[quantityOrdered]]*orderdetails[[#This Row],[priceEach]]</f>
        <v>4318.9400000000005</v>
      </c>
      <c r="G136" t="str">
        <f>VLOOKUP(orderdetails[[#This Row],[orderNumber]],orders!$A:$H,8,FALSE)</f>
        <v>2003-Q2</v>
      </c>
      <c r="H136" t="str">
        <f>VLOOKUP(orderdetails[[#This Row],[orderNumber]],orders!A:I,9,FALSE)</f>
        <v>2003-04</v>
      </c>
      <c r="I136" t="str">
        <f>VLOOKUP(orderdetails[[#This Row],[productCode]],products!$A:$I,3,FALSE)</f>
        <v>Trucks and Buses</v>
      </c>
      <c r="J136" t="str">
        <f>VLOOKUP(orderdetails[[#This Row],[productCode]],products!A:I,2,FALSE)</f>
        <v>1940s Ford truck</v>
      </c>
    </row>
    <row r="137" spans="1:10" x14ac:dyDescent="0.25">
      <c r="A137">
        <v>10114</v>
      </c>
      <c r="B137" t="s">
        <v>323</v>
      </c>
      <c r="C137">
        <v>21</v>
      </c>
      <c r="D137">
        <v>102.23</v>
      </c>
      <c r="E137">
        <v>5</v>
      </c>
      <c r="F137">
        <f>orderdetails[[#This Row],[quantityOrdered]]*orderdetails[[#This Row],[priceEach]]</f>
        <v>2146.83</v>
      </c>
      <c r="G137" t="str">
        <f>VLOOKUP(orderdetails[[#This Row],[orderNumber]],orders!$A:$H,8,FALSE)</f>
        <v>2003-Q2</v>
      </c>
      <c r="H137" t="str">
        <f>VLOOKUP(orderdetails[[#This Row],[orderNumber]],orders!A:I,9,FALSE)</f>
        <v>2003-04</v>
      </c>
      <c r="I137" t="str">
        <f>VLOOKUP(orderdetails[[#This Row],[productCode]],products!$A:$I,3,FALSE)</f>
        <v>Trucks and Buses</v>
      </c>
      <c r="J137" t="str">
        <f>VLOOKUP(orderdetails[[#This Row],[productCode]],products!A:I,2,FALSE)</f>
        <v>1962 Volkswagen Microbus</v>
      </c>
    </row>
    <row r="138" spans="1:10" x14ac:dyDescent="0.25">
      <c r="A138">
        <v>10114</v>
      </c>
      <c r="B138" t="s">
        <v>335</v>
      </c>
      <c r="C138">
        <v>24</v>
      </c>
      <c r="D138">
        <v>28.64</v>
      </c>
      <c r="E138">
        <v>1</v>
      </c>
      <c r="F138">
        <f>orderdetails[[#This Row],[quantityOrdered]]*orderdetails[[#This Row],[priceEach]]</f>
        <v>687.36</v>
      </c>
      <c r="G138" t="str">
        <f>VLOOKUP(orderdetails[[#This Row],[orderNumber]],orders!$A:$H,8,FALSE)</f>
        <v>2003-Q2</v>
      </c>
      <c r="H138" t="str">
        <f>VLOOKUP(orderdetails[[#This Row],[orderNumber]],orders!A:I,9,FALSE)</f>
        <v>2003-04</v>
      </c>
      <c r="I138" t="str">
        <f>VLOOKUP(orderdetails[[#This Row],[productCode]],products!$A:$I,3,FALSE)</f>
        <v>Classic Cars</v>
      </c>
      <c r="J138" t="str">
        <f>VLOOKUP(orderdetails[[#This Row],[productCode]],products!A:I,2,FALSE)</f>
        <v>1958 Chevy Corvette Limited Edition</v>
      </c>
    </row>
    <row r="139" spans="1:10" x14ac:dyDescent="0.25">
      <c r="A139">
        <v>10114</v>
      </c>
      <c r="B139" t="s">
        <v>325</v>
      </c>
      <c r="C139">
        <v>32</v>
      </c>
      <c r="D139">
        <v>88.61</v>
      </c>
      <c r="E139">
        <v>7</v>
      </c>
      <c r="F139">
        <f>orderdetails[[#This Row],[quantityOrdered]]*orderdetails[[#This Row],[priceEach]]</f>
        <v>2835.52</v>
      </c>
      <c r="G139" t="str">
        <f>VLOOKUP(orderdetails[[#This Row],[orderNumber]],orders!$A:$H,8,FALSE)</f>
        <v>2003-Q2</v>
      </c>
      <c r="H139" t="str">
        <f>VLOOKUP(orderdetails[[#This Row],[orderNumber]],orders!A:I,9,FALSE)</f>
        <v>2003-04</v>
      </c>
      <c r="I139" t="str">
        <f>VLOOKUP(orderdetails[[#This Row],[productCode]],products!$A:$I,3,FALSE)</f>
        <v>Trucks and Buses</v>
      </c>
      <c r="J139" t="str">
        <f>VLOOKUP(orderdetails[[#This Row],[productCode]],products!A:I,2,FALSE)</f>
        <v>1980’s GM Manhattan Express</v>
      </c>
    </row>
    <row r="140" spans="1:10" x14ac:dyDescent="0.25">
      <c r="A140">
        <v>10114</v>
      </c>
      <c r="B140" t="s">
        <v>337</v>
      </c>
      <c r="C140">
        <v>28</v>
      </c>
      <c r="D140">
        <v>43.83</v>
      </c>
      <c r="E140">
        <v>2</v>
      </c>
      <c r="F140">
        <f>orderdetails[[#This Row],[quantityOrdered]]*orderdetails[[#This Row],[priceEach]]</f>
        <v>1227.24</v>
      </c>
      <c r="G140" t="str">
        <f>VLOOKUP(orderdetails[[#This Row],[orderNumber]],orders!$A:$H,8,FALSE)</f>
        <v>2003-Q2</v>
      </c>
      <c r="H140" t="str">
        <f>VLOOKUP(orderdetails[[#This Row],[orderNumber]],orders!A:I,9,FALSE)</f>
        <v>2003-04</v>
      </c>
      <c r="I140" t="str">
        <f>VLOOKUP(orderdetails[[#This Row],[productCode]],products!$A:$I,3,FALSE)</f>
        <v>Trucks and Buses</v>
      </c>
      <c r="J140" t="str">
        <f>VLOOKUP(orderdetails[[#This Row],[productCode]],products!A:I,2,FALSE)</f>
        <v>1954 Greyhound Scenicruiser</v>
      </c>
    </row>
    <row r="141" spans="1:10" x14ac:dyDescent="0.25">
      <c r="A141">
        <v>10114</v>
      </c>
      <c r="B141" t="s">
        <v>327</v>
      </c>
      <c r="C141">
        <v>42</v>
      </c>
      <c r="D141">
        <v>82.94</v>
      </c>
      <c r="E141">
        <v>10</v>
      </c>
      <c r="F141">
        <f>orderdetails[[#This Row],[quantityOrdered]]*orderdetails[[#This Row],[priceEach]]</f>
        <v>3483.48</v>
      </c>
      <c r="G141" t="str">
        <f>VLOOKUP(orderdetails[[#This Row],[orderNumber]],orders!$A:$H,8,FALSE)</f>
        <v>2003-Q2</v>
      </c>
      <c r="H141" t="str">
        <f>VLOOKUP(orderdetails[[#This Row],[orderNumber]],orders!A:I,9,FALSE)</f>
        <v>2003-04</v>
      </c>
      <c r="I141" t="str">
        <f>VLOOKUP(orderdetails[[#This Row],[productCode]],products!$A:$I,3,FALSE)</f>
        <v>Classic Cars</v>
      </c>
      <c r="J141" t="str">
        <f>VLOOKUP(orderdetails[[#This Row],[productCode]],products!A:I,2,FALSE)</f>
        <v>1982 Camaro Z28</v>
      </c>
    </row>
    <row r="142" spans="1:10" x14ac:dyDescent="0.25">
      <c r="A142">
        <v>10115</v>
      </c>
      <c r="B142" t="s">
        <v>329</v>
      </c>
      <c r="C142">
        <v>46</v>
      </c>
      <c r="D142">
        <v>111.39</v>
      </c>
      <c r="E142">
        <v>5</v>
      </c>
      <c r="F142">
        <f>orderdetails[[#This Row],[quantityOrdered]]*orderdetails[[#This Row],[priceEach]]</f>
        <v>5123.9399999999996</v>
      </c>
      <c r="G142" t="str">
        <f>VLOOKUP(orderdetails[[#This Row],[orderNumber]],orders!$A:$H,8,FALSE)</f>
        <v>2003-Q2</v>
      </c>
      <c r="H142" t="str">
        <f>VLOOKUP(orderdetails[[#This Row],[orderNumber]],orders!A:I,9,FALSE)</f>
        <v>2003-04</v>
      </c>
      <c r="I142" t="str">
        <f>VLOOKUP(orderdetails[[#This Row],[productCode]],products!$A:$I,3,FALSE)</f>
        <v>Trucks and Buses</v>
      </c>
      <c r="J142" t="str">
        <f>VLOOKUP(orderdetails[[#This Row],[productCode]],products!A:I,2,FALSE)</f>
        <v>1957 Chevy Pickup</v>
      </c>
    </row>
    <row r="143" spans="1:10" x14ac:dyDescent="0.25">
      <c r="A143">
        <v>10115</v>
      </c>
      <c r="B143" t="s">
        <v>330</v>
      </c>
      <c r="C143">
        <v>46</v>
      </c>
      <c r="D143">
        <v>140.81</v>
      </c>
      <c r="E143">
        <v>4</v>
      </c>
      <c r="F143">
        <f>orderdetails[[#This Row],[quantityOrdered]]*orderdetails[[#This Row],[priceEach]]</f>
        <v>6477.26</v>
      </c>
      <c r="G143" t="str">
        <f>VLOOKUP(orderdetails[[#This Row],[orderNumber]],orders!$A:$H,8,FALSE)</f>
        <v>2003-Q2</v>
      </c>
      <c r="H143" t="str">
        <f>VLOOKUP(orderdetails[[#This Row],[orderNumber]],orders!A:I,9,FALSE)</f>
        <v>2003-04</v>
      </c>
      <c r="I143" t="str">
        <f>VLOOKUP(orderdetails[[#This Row],[productCode]],products!$A:$I,3,FALSE)</f>
        <v>Classic Cars</v>
      </c>
      <c r="J143" t="str">
        <f>VLOOKUP(orderdetails[[#This Row],[productCode]],products!A:I,2,FALSE)</f>
        <v>1998 Chrysler Plymouth Prowler</v>
      </c>
    </row>
    <row r="144" spans="1:10" x14ac:dyDescent="0.25">
      <c r="A144">
        <v>10115</v>
      </c>
      <c r="B144" t="s">
        <v>334</v>
      </c>
      <c r="C144">
        <v>47</v>
      </c>
      <c r="D144">
        <v>56.64</v>
      </c>
      <c r="E144">
        <v>2</v>
      </c>
      <c r="F144">
        <f>orderdetails[[#This Row],[quantityOrdered]]*orderdetails[[#This Row],[priceEach]]</f>
        <v>2662.08</v>
      </c>
      <c r="G144" t="str">
        <f>VLOOKUP(orderdetails[[#This Row],[orderNumber]],orders!$A:$H,8,FALSE)</f>
        <v>2003-Q2</v>
      </c>
      <c r="H144" t="str">
        <f>VLOOKUP(orderdetails[[#This Row],[orderNumber]],orders!A:I,9,FALSE)</f>
        <v>2003-04</v>
      </c>
      <c r="I144" t="str">
        <f>VLOOKUP(orderdetails[[#This Row],[productCode]],products!$A:$I,3,FALSE)</f>
        <v>Classic Cars</v>
      </c>
      <c r="J144" t="str">
        <f>VLOOKUP(orderdetails[[#This Row],[productCode]],products!A:I,2,FALSE)</f>
        <v>1970 Dodge Coronet</v>
      </c>
    </row>
    <row r="145" spans="1:10" x14ac:dyDescent="0.25">
      <c r="A145">
        <v>10115</v>
      </c>
      <c r="B145" t="s">
        <v>336</v>
      </c>
      <c r="C145">
        <v>44</v>
      </c>
      <c r="D145">
        <v>106.45</v>
      </c>
      <c r="E145">
        <v>1</v>
      </c>
      <c r="F145">
        <f>orderdetails[[#This Row],[quantityOrdered]]*orderdetails[[#This Row],[priceEach]]</f>
        <v>4683.8</v>
      </c>
      <c r="G145" t="str">
        <f>VLOOKUP(orderdetails[[#This Row],[orderNumber]],orders!$A:$H,8,FALSE)</f>
        <v>2003-Q2</v>
      </c>
      <c r="H145" t="str">
        <f>VLOOKUP(orderdetails[[#This Row],[orderNumber]],orders!A:I,9,FALSE)</f>
        <v>2003-04</v>
      </c>
      <c r="I145" t="str">
        <f>VLOOKUP(orderdetails[[#This Row],[productCode]],products!$A:$I,3,FALSE)</f>
        <v>Classic Cars</v>
      </c>
      <c r="J145" t="str">
        <f>VLOOKUP(orderdetails[[#This Row],[productCode]],products!A:I,2,FALSE)</f>
        <v>1992 Porsche Cayenne Turbo Silver</v>
      </c>
    </row>
    <row r="146" spans="1:10" x14ac:dyDescent="0.25">
      <c r="A146">
        <v>10115</v>
      </c>
      <c r="B146" t="s">
        <v>339</v>
      </c>
      <c r="C146">
        <v>27</v>
      </c>
      <c r="D146">
        <v>100.7</v>
      </c>
      <c r="E146">
        <v>3</v>
      </c>
      <c r="F146">
        <f>orderdetails[[#This Row],[quantityOrdered]]*orderdetails[[#This Row],[priceEach]]</f>
        <v>2718.9</v>
      </c>
      <c r="G146" t="str">
        <f>VLOOKUP(orderdetails[[#This Row],[orderNumber]],orders!$A:$H,8,FALSE)</f>
        <v>2003-Q2</v>
      </c>
      <c r="H146" t="str">
        <f>VLOOKUP(orderdetails[[#This Row],[orderNumber]],orders!A:I,9,FALSE)</f>
        <v>2003-04</v>
      </c>
      <c r="I146" t="str">
        <f>VLOOKUP(orderdetails[[#This Row],[productCode]],products!$A:$I,3,FALSE)</f>
        <v>Trucks and Buses</v>
      </c>
      <c r="J146" t="str">
        <f>VLOOKUP(orderdetails[[#This Row],[productCode]],products!A:I,2,FALSE)</f>
        <v>Diamond T620 Semi-Skirted Tanker</v>
      </c>
    </row>
    <row r="147" spans="1:10" x14ac:dyDescent="0.25">
      <c r="A147">
        <v>10116</v>
      </c>
      <c r="B147" t="s">
        <v>338</v>
      </c>
      <c r="C147">
        <v>27</v>
      </c>
      <c r="D147">
        <v>60.28</v>
      </c>
      <c r="E147">
        <v>1</v>
      </c>
      <c r="F147">
        <f>orderdetails[[#This Row],[quantityOrdered]]*orderdetails[[#This Row],[priceEach]]</f>
        <v>1627.56</v>
      </c>
      <c r="G147" t="str">
        <f>VLOOKUP(orderdetails[[#This Row],[orderNumber]],orders!$A:$H,8,FALSE)</f>
        <v>2003-Q2</v>
      </c>
      <c r="H147" t="str">
        <f>VLOOKUP(orderdetails[[#This Row],[orderNumber]],orders!A:I,9,FALSE)</f>
        <v>2003-04</v>
      </c>
      <c r="I147" t="str">
        <f>VLOOKUP(orderdetails[[#This Row],[productCode]],products!$A:$I,3,FALSE)</f>
        <v>Trains</v>
      </c>
      <c r="J147" t="str">
        <f>VLOOKUP(orderdetails[[#This Row],[productCode]],products!A:I,2,FALSE)</f>
        <v>1950's Chicago Surface Lines Streetcar</v>
      </c>
    </row>
    <row r="148" spans="1:10" x14ac:dyDescent="0.25">
      <c r="A148">
        <v>10117</v>
      </c>
      <c r="B148" t="s">
        <v>342</v>
      </c>
      <c r="C148">
        <v>33</v>
      </c>
      <c r="D148">
        <v>195.33</v>
      </c>
      <c r="E148">
        <v>9</v>
      </c>
      <c r="F148">
        <f>orderdetails[[#This Row],[quantityOrdered]]*orderdetails[[#This Row],[priceEach]]</f>
        <v>6445.89</v>
      </c>
      <c r="G148" t="str">
        <f>VLOOKUP(orderdetails[[#This Row],[orderNumber]],orders!$A:$H,8,FALSE)</f>
        <v>2003-Q2</v>
      </c>
      <c r="H148" t="str">
        <f>VLOOKUP(orderdetails[[#This Row],[orderNumber]],orders!A:I,9,FALSE)</f>
        <v>2003-04</v>
      </c>
      <c r="I148" t="str">
        <f>VLOOKUP(orderdetails[[#This Row],[productCode]],products!$A:$I,3,FALSE)</f>
        <v>Classic Cars</v>
      </c>
      <c r="J148" t="str">
        <f>VLOOKUP(orderdetails[[#This Row],[productCode]],products!A:I,2,FALSE)</f>
        <v>2001 Ferrari Enzo</v>
      </c>
    </row>
    <row r="149" spans="1:10" x14ac:dyDescent="0.25">
      <c r="A149">
        <v>10117</v>
      </c>
      <c r="B149" t="s">
        <v>328</v>
      </c>
      <c r="C149">
        <v>43</v>
      </c>
      <c r="D149">
        <v>148.06</v>
      </c>
      <c r="E149">
        <v>10</v>
      </c>
      <c r="F149">
        <f>orderdetails[[#This Row],[quantityOrdered]]*orderdetails[[#This Row],[priceEach]]</f>
        <v>6366.58</v>
      </c>
      <c r="G149" t="str">
        <f>VLOOKUP(orderdetails[[#This Row],[orderNumber]],orders!$A:$H,8,FALSE)</f>
        <v>2003-Q2</v>
      </c>
      <c r="H149" t="str">
        <f>VLOOKUP(orderdetails[[#This Row],[orderNumber]],orders!A:I,9,FALSE)</f>
        <v>2003-04</v>
      </c>
      <c r="I149" t="str">
        <f>VLOOKUP(orderdetails[[#This Row],[productCode]],products!$A:$I,3,FALSE)</f>
        <v>Classic Cars</v>
      </c>
      <c r="J149" t="str">
        <f>VLOOKUP(orderdetails[[#This Row],[productCode]],products!A:I,2,FALSE)</f>
        <v>1969 Corvair Monza</v>
      </c>
    </row>
    <row r="150" spans="1:10" x14ac:dyDescent="0.25">
      <c r="A150">
        <v>10117</v>
      </c>
      <c r="B150" t="s">
        <v>343</v>
      </c>
      <c r="C150">
        <v>39</v>
      </c>
      <c r="D150">
        <v>173.02</v>
      </c>
      <c r="E150">
        <v>8</v>
      </c>
      <c r="F150">
        <f>orderdetails[[#This Row],[quantityOrdered]]*orderdetails[[#This Row],[priceEach]]</f>
        <v>6747.7800000000007</v>
      </c>
      <c r="G150" t="str">
        <f>VLOOKUP(orderdetails[[#This Row],[orderNumber]],orders!$A:$H,8,FALSE)</f>
        <v>2003-Q2</v>
      </c>
      <c r="H150" t="str">
        <f>VLOOKUP(orderdetails[[#This Row],[orderNumber]],orders!A:I,9,FALSE)</f>
        <v>2003-04</v>
      </c>
      <c r="I150" t="str">
        <f>VLOOKUP(orderdetails[[#This Row],[productCode]],products!$A:$I,3,FALSE)</f>
        <v>Classic Cars</v>
      </c>
      <c r="J150" t="str">
        <f>VLOOKUP(orderdetails[[#This Row],[productCode]],products!A:I,2,FALSE)</f>
        <v>1969 Ford Falcon</v>
      </c>
    </row>
    <row r="151" spans="1:10" x14ac:dyDescent="0.25">
      <c r="A151">
        <v>10117</v>
      </c>
      <c r="B151" t="s">
        <v>344</v>
      </c>
      <c r="C151">
        <v>26</v>
      </c>
      <c r="D151">
        <v>121.57</v>
      </c>
      <c r="E151">
        <v>5</v>
      </c>
      <c r="F151">
        <f>orderdetails[[#This Row],[quantityOrdered]]*orderdetails[[#This Row],[priceEach]]</f>
        <v>3160.8199999999997</v>
      </c>
      <c r="G151" t="str">
        <f>VLOOKUP(orderdetails[[#This Row],[orderNumber]],orders!$A:$H,8,FALSE)</f>
        <v>2003-Q2</v>
      </c>
      <c r="H151" t="str">
        <f>VLOOKUP(orderdetails[[#This Row],[orderNumber]],orders!A:I,9,FALSE)</f>
        <v>2003-04</v>
      </c>
      <c r="I151" t="str">
        <f>VLOOKUP(orderdetails[[#This Row],[productCode]],products!$A:$I,3,FALSE)</f>
        <v>Vintage Cars</v>
      </c>
      <c r="J151" t="str">
        <f>VLOOKUP(orderdetails[[#This Row],[productCode]],products!A:I,2,FALSE)</f>
        <v>1903 Ford Model A</v>
      </c>
    </row>
    <row r="152" spans="1:10" x14ac:dyDescent="0.25">
      <c r="A152">
        <v>10117</v>
      </c>
      <c r="B152" t="s">
        <v>345</v>
      </c>
      <c r="C152">
        <v>21</v>
      </c>
      <c r="D152">
        <v>81.680000000000007</v>
      </c>
      <c r="E152">
        <v>7</v>
      </c>
      <c r="F152">
        <f>orderdetails[[#This Row],[quantityOrdered]]*orderdetails[[#This Row],[priceEach]]</f>
        <v>1715.2800000000002</v>
      </c>
      <c r="G152" t="str">
        <f>VLOOKUP(orderdetails[[#This Row],[orderNumber]],orders!$A:$H,8,FALSE)</f>
        <v>2003-Q2</v>
      </c>
      <c r="H152" t="str">
        <f>VLOOKUP(orderdetails[[#This Row],[orderNumber]],orders!A:I,9,FALSE)</f>
        <v>2003-04</v>
      </c>
      <c r="I152" t="str">
        <f>VLOOKUP(orderdetails[[#This Row],[productCode]],products!$A:$I,3,FALSE)</f>
        <v>Trains</v>
      </c>
      <c r="J152" t="str">
        <f>VLOOKUP(orderdetails[[#This Row],[productCode]],products!A:I,2,FALSE)</f>
        <v>Collectable Wooden Train</v>
      </c>
    </row>
    <row r="153" spans="1:10" x14ac:dyDescent="0.25">
      <c r="A153">
        <v>10117</v>
      </c>
      <c r="B153" t="s">
        <v>333</v>
      </c>
      <c r="C153">
        <v>22</v>
      </c>
      <c r="D153">
        <v>122.08</v>
      </c>
      <c r="E153">
        <v>12</v>
      </c>
      <c r="F153">
        <f>orderdetails[[#This Row],[quantityOrdered]]*orderdetails[[#This Row],[priceEach]]</f>
        <v>2685.7599999999998</v>
      </c>
      <c r="G153" t="str">
        <f>VLOOKUP(orderdetails[[#This Row],[orderNumber]],orders!$A:$H,8,FALSE)</f>
        <v>2003-Q2</v>
      </c>
      <c r="H153" t="str">
        <f>VLOOKUP(orderdetails[[#This Row],[orderNumber]],orders!A:I,9,FALSE)</f>
        <v>2003-04</v>
      </c>
      <c r="I153" t="str">
        <f>VLOOKUP(orderdetails[[#This Row],[productCode]],products!$A:$I,3,FALSE)</f>
        <v>Classic Cars</v>
      </c>
      <c r="J153" t="str">
        <f>VLOOKUP(orderdetails[[#This Row],[productCode]],products!A:I,2,FALSE)</f>
        <v>1970 Triumph Spitfire</v>
      </c>
    </row>
    <row r="154" spans="1:10" x14ac:dyDescent="0.25">
      <c r="A154">
        <v>10117</v>
      </c>
      <c r="B154" t="s">
        <v>346</v>
      </c>
      <c r="C154">
        <v>23</v>
      </c>
      <c r="D154">
        <v>73.73</v>
      </c>
      <c r="E154">
        <v>4</v>
      </c>
      <c r="F154">
        <f>orderdetails[[#This Row],[quantityOrdered]]*orderdetails[[#This Row],[priceEach]]</f>
        <v>1695.7900000000002</v>
      </c>
      <c r="G154" t="str">
        <f>VLOOKUP(orderdetails[[#This Row],[orderNumber]],orders!$A:$H,8,FALSE)</f>
        <v>2003-Q2</v>
      </c>
      <c r="H154" t="str">
        <f>VLOOKUP(orderdetails[[#This Row],[orderNumber]],orders!A:I,9,FALSE)</f>
        <v>2003-04</v>
      </c>
      <c r="I154" t="str">
        <f>VLOOKUP(orderdetails[[#This Row],[productCode]],products!$A:$I,3,FALSE)</f>
        <v>Vintage Cars</v>
      </c>
      <c r="J154" t="str">
        <f>VLOOKUP(orderdetails[[#This Row],[productCode]],products!A:I,2,FALSE)</f>
        <v>1904 Buick Runabout</v>
      </c>
    </row>
    <row r="155" spans="1:10" x14ac:dyDescent="0.25">
      <c r="A155">
        <v>10117</v>
      </c>
      <c r="B155" t="s">
        <v>347</v>
      </c>
      <c r="C155">
        <v>41</v>
      </c>
      <c r="D155">
        <v>119.2</v>
      </c>
      <c r="E155">
        <v>3</v>
      </c>
      <c r="F155">
        <f>orderdetails[[#This Row],[quantityOrdered]]*orderdetails[[#This Row],[priceEach]]</f>
        <v>4887.2</v>
      </c>
      <c r="G155" t="str">
        <f>VLOOKUP(orderdetails[[#This Row],[orderNumber]],orders!$A:$H,8,FALSE)</f>
        <v>2003-Q2</v>
      </c>
      <c r="H155" t="str">
        <f>VLOOKUP(orderdetails[[#This Row],[orderNumber]],orders!A:I,9,FALSE)</f>
        <v>2003-04</v>
      </c>
      <c r="I155" t="str">
        <f>VLOOKUP(orderdetails[[#This Row],[productCode]],products!$A:$I,3,FALSE)</f>
        <v>Ships</v>
      </c>
      <c r="J155" t="str">
        <f>VLOOKUP(orderdetails[[#This Row],[productCode]],products!A:I,2,FALSE)</f>
        <v>18th century schooner</v>
      </c>
    </row>
    <row r="156" spans="1:10" x14ac:dyDescent="0.25">
      <c r="A156">
        <v>10117</v>
      </c>
      <c r="B156" t="s">
        <v>340</v>
      </c>
      <c r="C156">
        <v>21</v>
      </c>
      <c r="D156">
        <v>55.65</v>
      </c>
      <c r="E156">
        <v>11</v>
      </c>
      <c r="F156">
        <f>orderdetails[[#This Row],[quantityOrdered]]*orderdetails[[#This Row],[priceEach]]</f>
        <v>1168.6499999999999</v>
      </c>
      <c r="G156" t="str">
        <f>VLOOKUP(orderdetails[[#This Row],[orderNumber]],orders!$A:$H,8,FALSE)</f>
        <v>2003-Q2</v>
      </c>
      <c r="H156" t="str">
        <f>VLOOKUP(orderdetails[[#This Row],[orderNumber]],orders!A:I,9,FALSE)</f>
        <v>2003-04</v>
      </c>
      <c r="I156" t="str">
        <f>VLOOKUP(orderdetails[[#This Row],[productCode]],products!$A:$I,3,FALSE)</f>
        <v>Trains</v>
      </c>
      <c r="J156" t="str">
        <f>VLOOKUP(orderdetails[[#This Row],[productCode]],products!A:I,2,FALSE)</f>
        <v>1962 City of Detroit Streetcar</v>
      </c>
    </row>
    <row r="157" spans="1:10" x14ac:dyDescent="0.25">
      <c r="A157">
        <v>10117</v>
      </c>
      <c r="B157" t="s">
        <v>351</v>
      </c>
      <c r="C157">
        <v>38</v>
      </c>
      <c r="D157">
        <v>75.349999999999994</v>
      </c>
      <c r="E157">
        <v>6</v>
      </c>
      <c r="F157">
        <f>orderdetails[[#This Row],[quantityOrdered]]*orderdetails[[#This Row],[priceEach]]</f>
        <v>2863.2999999999997</v>
      </c>
      <c r="G157" t="str">
        <f>VLOOKUP(orderdetails[[#This Row],[orderNumber]],orders!$A:$H,8,FALSE)</f>
        <v>2003-Q2</v>
      </c>
      <c r="H157" t="str">
        <f>VLOOKUP(orderdetails[[#This Row],[orderNumber]],orders!A:I,9,FALSE)</f>
        <v>2003-04</v>
      </c>
      <c r="I157" t="str">
        <f>VLOOKUP(orderdetails[[#This Row],[productCode]],products!$A:$I,3,FALSE)</f>
        <v>Ships</v>
      </c>
      <c r="J157" t="str">
        <f>VLOOKUP(orderdetails[[#This Row],[productCode]],products!A:I,2,FALSE)</f>
        <v>The Mayflower</v>
      </c>
    </row>
    <row r="158" spans="1:10" x14ac:dyDescent="0.25">
      <c r="A158">
        <v>10117</v>
      </c>
      <c r="B158" t="s">
        <v>354</v>
      </c>
      <c r="C158">
        <v>45</v>
      </c>
      <c r="D158">
        <v>89.38</v>
      </c>
      <c r="E158">
        <v>1</v>
      </c>
      <c r="F158">
        <f>orderdetails[[#This Row],[quantityOrdered]]*orderdetails[[#This Row],[priceEach]]</f>
        <v>4022.1</v>
      </c>
      <c r="G158" t="str">
        <f>VLOOKUP(orderdetails[[#This Row],[orderNumber]],orders!$A:$H,8,FALSE)</f>
        <v>2003-Q2</v>
      </c>
      <c r="H158" t="str">
        <f>VLOOKUP(orderdetails[[#This Row],[orderNumber]],orders!A:I,9,FALSE)</f>
        <v>2003-04</v>
      </c>
      <c r="I158" t="str">
        <f>VLOOKUP(orderdetails[[#This Row],[productCode]],products!$A:$I,3,FALSE)</f>
        <v>Ships</v>
      </c>
      <c r="J158" t="str">
        <f>VLOOKUP(orderdetails[[#This Row],[productCode]],products!A:I,2,FALSE)</f>
        <v>The Queen Mary</v>
      </c>
    </row>
    <row r="159" spans="1:10" x14ac:dyDescent="0.25">
      <c r="A159">
        <v>10117</v>
      </c>
      <c r="B159" t="s">
        <v>355</v>
      </c>
      <c r="C159">
        <v>50</v>
      </c>
      <c r="D159">
        <v>52.42</v>
      </c>
      <c r="E159">
        <v>2</v>
      </c>
      <c r="F159">
        <f>orderdetails[[#This Row],[quantityOrdered]]*orderdetails[[#This Row],[priceEach]]</f>
        <v>2621</v>
      </c>
      <c r="G159" t="str">
        <f>VLOOKUP(orderdetails[[#This Row],[orderNumber]],orders!$A:$H,8,FALSE)</f>
        <v>2003-Q2</v>
      </c>
      <c r="H159" t="str">
        <f>VLOOKUP(orderdetails[[#This Row],[orderNumber]],orders!A:I,9,FALSE)</f>
        <v>2003-04</v>
      </c>
      <c r="I159" t="str">
        <f>VLOOKUP(orderdetails[[#This Row],[productCode]],products!$A:$I,3,FALSE)</f>
        <v>Ships</v>
      </c>
      <c r="J159" t="str">
        <f>VLOOKUP(orderdetails[[#This Row],[productCode]],products!A:I,2,FALSE)</f>
        <v>Pont Yacht</v>
      </c>
    </row>
    <row r="160" spans="1:10" x14ac:dyDescent="0.25">
      <c r="A160">
        <v>10118</v>
      </c>
      <c r="B160" t="s">
        <v>353</v>
      </c>
      <c r="C160">
        <v>36</v>
      </c>
      <c r="D160">
        <v>86.15</v>
      </c>
      <c r="E160">
        <v>1</v>
      </c>
      <c r="F160">
        <f>orderdetails[[#This Row],[quantityOrdered]]*orderdetails[[#This Row],[priceEach]]</f>
        <v>3101.4</v>
      </c>
      <c r="G160" t="str">
        <f>VLOOKUP(orderdetails[[#This Row],[orderNumber]],orders!$A:$H,8,FALSE)</f>
        <v>2003-Q2</v>
      </c>
      <c r="H160" t="str">
        <f>VLOOKUP(orderdetails[[#This Row],[orderNumber]],orders!A:I,9,FALSE)</f>
        <v>2003-04</v>
      </c>
      <c r="I160" t="str">
        <f>VLOOKUP(orderdetails[[#This Row],[productCode]],products!$A:$I,3,FALSE)</f>
        <v>Ships</v>
      </c>
      <c r="J160" t="str">
        <f>VLOOKUP(orderdetails[[#This Row],[productCode]],products!A:I,2,FALSE)</f>
        <v>The Titanic</v>
      </c>
    </row>
    <row r="161" spans="1:10" x14ac:dyDescent="0.25">
      <c r="A161">
        <v>10119</v>
      </c>
      <c r="B161" t="s">
        <v>341</v>
      </c>
      <c r="C161">
        <v>46</v>
      </c>
      <c r="D161">
        <v>112.88</v>
      </c>
      <c r="E161">
        <v>11</v>
      </c>
      <c r="F161">
        <f>orderdetails[[#This Row],[quantityOrdered]]*orderdetails[[#This Row],[priceEach]]</f>
        <v>5192.4799999999996</v>
      </c>
      <c r="G161" t="str">
        <f>VLOOKUP(orderdetails[[#This Row],[orderNumber]],orders!$A:$H,8,FALSE)</f>
        <v>2003-Q2</v>
      </c>
      <c r="H161" t="str">
        <f>VLOOKUP(orderdetails[[#This Row],[orderNumber]],orders!A:I,9,FALSE)</f>
        <v>2003-04</v>
      </c>
      <c r="I161" t="str">
        <f>VLOOKUP(orderdetails[[#This Row],[productCode]],products!$A:$I,3,FALSE)</f>
        <v>Classic Cars</v>
      </c>
      <c r="J161" t="str">
        <f>VLOOKUP(orderdetails[[#This Row],[productCode]],products!A:I,2,FALSE)</f>
        <v>1972 Alfa Romeo GTA</v>
      </c>
    </row>
    <row r="162" spans="1:10" x14ac:dyDescent="0.25">
      <c r="A162">
        <v>10119</v>
      </c>
      <c r="B162" t="s">
        <v>356</v>
      </c>
      <c r="C162">
        <v>43</v>
      </c>
      <c r="D162">
        <v>151.38</v>
      </c>
      <c r="E162">
        <v>3</v>
      </c>
      <c r="F162">
        <f>orderdetails[[#This Row],[quantityOrdered]]*orderdetails[[#This Row],[priceEach]]</f>
        <v>6509.34</v>
      </c>
      <c r="G162" t="str">
        <f>VLOOKUP(orderdetails[[#This Row],[orderNumber]],orders!$A:$H,8,FALSE)</f>
        <v>2003-Q2</v>
      </c>
      <c r="H162" t="str">
        <f>VLOOKUP(orderdetails[[#This Row],[orderNumber]],orders!A:I,9,FALSE)</f>
        <v>2003-04</v>
      </c>
      <c r="I162" t="str">
        <f>VLOOKUP(orderdetails[[#This Row],[productCode]],products!$A:$I,3,FALSE)</f>
        <v>Planes</v>
      </c>
      <c r="J162" t="str">
        <f>VLOOKUP(orderdetails[[#This Row],[productCode]],products!A:I,2,FALSE)</f>
        <v>1980s Black Hawk Helicopter</v>
      </c>
    </row>
    <row r="163" spans="1:10" x14ac:dyDescent="0.25">
      <c r="A163">
        <v>10119</v>
      </c>
      <c r="B163" t="s">
        <v>358</v>
      </c>
      <c r="C163">
        <v>21</v>
      </c>
      <c r="D163">
        <v>74.84</v>
      </c>
      <c r="E163">
        <v>9</v>
      </c>
      <c r="F163">
        <f>orderdetails[[#This Row],[quantityOrdered]]*orderdetails[[#This Row],[priceEach]]</f>
        <v>1571.64</v>
      </c>
      <c r="G163" t="str">
        <f>VLOOKUP(orderdetails[[#This Row],[orderNumber]],orders!$A:$H,8,FALSE)</f>
        <v>2003-Q2</v>
      </c>
      <c r="H163" t="str">
        <f>VLOOKUP(orderdetails[[#This Row],[orderNumber]],orders!A:I,9,FALSE)</f>
        <v>2003-04</v>
      </c>
      <c r="I163" t="str">
        <f>VLOOKUP(orderdetails[[#This Row],[productCode]],products!$A:$I,3,FALSE)</f>
        <v>Ships</v>
      </c>
      <c r="J163" t="str">
        <f>VLOOKUP(orderdetails[[#This Row],[productCode]],products!A:I,2,FALSE)</f>
        <v>1999 Yamaha Speed Boat</v>
      </c>
    </row>
    <row r="164" spans="1:10" x14ac:dyDescent="0.25">
      <c r="A164">
        <v>10119</v>
      </c>
      <c r="B164" t="s">
        <v>359</v>
      </c>
      <c r="C164">
        <v>27</v>
      </c>
      <c r="D164">
        <v>95.28</v>
      </c>
      <c r="E164">
        <v>8</v>
      </c>
      <c r="F164">
        <f>orderdetails[[#This Row],[quantityOrdered]]*orderdetails[[#This Row],[priceEach]]</f>
        <v>2572.56</v>
      </c>
      <c r="G164" t="str">
        <f>VLOOKUP(orderdetails[[#This Row],[orderNumber]],orders!$A:$H,8,FALSE)</f>
        <v>2003-Q2</v>
      </c>
      <c r="H164" t="str">
        <f>VLOOKUP(orderdetails[[#This Row],[orderNumber]],orders!A:I,9,FALSE)</f>
        <v>2003-04</v>
      </c>
      <c r="I164" t="str">
        <f>VLOOKUP(orderdetails[[#This Row],[productCode]],products!$A:$I,3,FALSE)</f>
        <v>Vintage Cars</v>
      </c>
      <c r="J164" t="str">
        <f>VLOOKUP(orderdetails[[#This Row],[productCode]],products!A:I,2,FALSE)</f>
        <v>1941 Chevrolet Special Deluxe Cabriolet</v>
      </c>
    </row>
    <row r="165" spans="1:10" x14ac:dyDescent="0.25">
      <c r="A165">
        <v>10119</v>
      </c>
      <c r="B165" t="s">
        <v>361</v>
      </c>
      <c r="C165">
        <v>41</v>
      </c>
      <c r="D165">
        <v>64.400000000000006</v>
      </c>
      <c r="E165">
        <v>4</v>
      </c>
      <c r="F165">
        <f>orderdetails[[#This Row],[quantityOrdered]]*orderdetails[[#This Row],[priceEach]]</f>
        <v>2640.4</v>
      </c>
      <c r="G165" t="str">
        <f>VLOOKUP(orderdetails[[#This Row],[orderNumber]],orders!$A:$H,8,FALSE)</f>
        <v>2003-Q2</v>
      </c>
      <c r="H165" t="str">
        <f>VLOOKUP(orderdetails[[#This Row],[orderNumber]],orders!A:I,9,FALSE)</f>
        <v>2003-04</v>
      </c>
      <c r="I165" t="str">
        <f>VLOOKUP(orderdetails[[#This Row],[productCode]],products!$A:$I,3,FALSE)</f>
        <v>Planes</v>
      </c>
      <c r="J165" t="str">
        <f>VLOOKUP(orderdetails[[#This Row],[productCode]],products!A:I,2,FALSE)</f>
        <v>1900s Vintage Bi-Plane</v>
      </c>
    </row>
    <row r="166" spans="1:10" x14ac:dyDescent="0.25">
      <c r="A166">
        <v>10119</v>
      </c>
      <c r="B166" t="s">
        <v>348</v>
      </c>
      <c r="C166">
        <v>35</v>
      </c>
      <c r="D166">
        <v>72.58</v>
      </c>
      <c r="E166">
        <v>13</v>
      </c>
      <c r="F166">
        <f>orderdetails[[#This Row],[quantityOrdered]]*orderdetails[[#This Row],[priceEach]]</f>
        <v>2540.2999999999997</v>
      </c>
      <c r="G166" t="str">
        <f>VLOOKUP(orderdetails[[#This Row],[orderNumber]],orders!$A:$H,8,FALSE)</f>
        <v>2003-Q2</v>
      </c>
      <c r="H166" t="str">
        <f>VLOOKUP(orderdetails[[#This Row],[orderNumber]],orders!A:I,9,FALSE)</f>
        <v>2003-04</v>
      </c>
      <c r="I166" t="str">
        <f>VLOOKUP(orderdetails[[#This Row],[productCode]],products!$A:$I,3,FALSE)</f>
        <v>Vintage Cars</v>
      </c>
      <c r="J166" t="str">
        <f>VLOOKUP(orderdetails[[#This Row],[productCode]],products!A:I,2,FALSE)</f>
        <v>1912 Ford Model T Delivery Wagon</v>
      </c>
    </row>
    <row r="167" spans="1:10" x14ac:dyDescent="0.25">
      <c r="A167">
        <v>10119</v>
      </c>
      <c r="B167" t="s">
        <v>362</v>
      </c>
      <c r="C167">
        <v>20</v>
      </c>
      <c r="D167">
        <v>63.12</v>
      </c>
      <c r="E167">
        <v>5</v>
      </c>
      <c r="F167">
        <f>orderdetails[[#This Row],[quantityOrdered]]*orderdetails[[#This Row],[priceEach]]</f>
        <v>1262.3999999999999</v>
      </c>
      <c r="G167" t="str">
        <f>VLOOKUP(orderdetails[[#This Row],[orderNumber]],orders!$A:$H,8,FALSE)</f>
        <v>2003-Q2</v>
      </c>
      <c r="H167" t="str">
        <f>VLOOKUP(orderdetails[[#This Row],[orderNumber]],orders!A:I,9,FALSE)</f>
        <v>2003-04</v>
      </c>
      <c r="I167" t="str">
        <f>VLOOKUP(orderdetails[[#This Row],[productCode]],products!$A:$I,3,FALSE)</f>
        <v>Vintage Cars</v>
      </c>
      <c r="J167" t="str">
        <f>VLOOKUP(orderdetails[[#This Row],[productCode]],products!A:I,2,FALSE)</f>
        <v>1937 Horch 930V Limousine</v>
      </c>
    </row>
    <row r="168" spans="1:10" x14ac:dyDescent="0.25">
      <c r="A168">
        <v>10119</v>
      </c>
      <c r="B168" t="s">
        <v>349</v>
      </c>
      <c r="C168">
        <v>35</v>
      </c>
      <c r="D168">
        <v>82.18</v>
      </c>
      <c r="E168">
        <v>10</v>
      </c>
      <c r="F168">
        <f>orderdetails[[#This Row],[quantityOrdered]]*orderdetails[[#This Row],[priceEach]]</f>
        <v>2876.3</v>
      </c>
      <c r="G168" t="str">
        <f>VLOOKUP(orderdetails[[#This Row],[orderNumber]],orders!$A:$H,8,FALSE)</f>
        <v>2003-Q2</v>
      </c>
      <c r="H168" t="str">
        <f>VLOOKUP(orderdetails[[#This Row],[orderNumber]],orders!A:I,9,FALSE)</f>
        <v>2003-04</v>
      </c>
      <c r="I168" t="str">
        <f>VLOOKUP(orderdetails[[#This Row],[productCode]],products!$A:$I,3,FALSE)</f>
        <v>Vintage Cars</v>
      </c>
      <c r="J168" t="str">
        <f>VLOOKUP(orderdetails[[#This Row],[productCode]],products!A:I,2,FALSE)</f>
        <v>1940 Ford Delivery Sedan</v>
      </c>
    </row>
    <row r="169" spans="1:10" x14ac:dyDescent="0.25">
      <c r="A169">
        <v>10119</v>
      </c>
      <c r="B169" t="s">
        <v>363</v>
      </c>
      <c r="C169">
        <v>28</v>
      </c>
      <c r="D169">
        <v>62.1</v>
      </c>
      <c r="E169">
        <v>2</v>
      </c>
      <c r="F169">
        <f>orderdetails[[#This Row],[quantityOrdered]]*orderdetails[[#This Row],[priceEach]]</f>
        <v>1738.8</v>
      </c>
      <c r="G169" t="str">
        <f>VLOOKUP(orderdetails[[#This Row],[orderNumber]],orders!$A:$H,8,FALSE)</f>
        <v>2003-Q2</v>
      </c>
      <c r="H169" t="str">
        <f>VLOOKUP(orderdetails[[#This Row],[orderNumber]],orders!A:I,9,FALSE)</f>
        <v>2003-04</v>
      </c>
      <c r="I169" t="str">
        <f>VLOOKUP(orderdetails[[#This Row],[productCode]],products!$A:$I,3,FALSE)</f>
        <v>Planes</v>
      </c>
      <c r="J169" t="str">
        <f>VLOOKUP(orderdetails[[#This Row],[productCode]],products!A:I,2,FALSE)</f>
        <v>Corsair F4U ( Bird Cage)</v>
      </c>
    </row>
    <row r="170" spans="1:10" x14ac:dyDescent="0.25">
      <c r="A170">
        <v>10119</v>
      </c>
      <c r="B170" t="s">
        <v>350</v>
      </c>
      <c r="C170">
        <v>25</v>
      </c>
      <c r="D170">
        <v>57.34</v>
      </c>
      <c r="E170">
        <v>14</v>
      </c>
      <c r="F170">
        <f>orderdetails[[#This Row],[quantityOrdered]]*orderdetails[[#This Row],[priceEach]]</f>
        <v>1433.5</v>
      </c>
      <c r="G170" t="str">
        <f>VLOOKUP(orderdetails[[#This Row],[orderNumber]],orders!$A:$H,8,FALSE)</f>
        <v>2003-Q2</v>
      </c>
      <c r="H170" t="str">
        <f>VLOOKUP(orderdetails[[#This Row],[orderNumber]],orders!A:I,9,FALSE)</f>
        <v>2003-04</v>
      </c>
      <c r="I170" t="str">
        <f>VLOOKUP(orderdetails[[#This Row],[productCode]],products!$A:$I,3,FALSE)</f>
        <v>Ships</v>
      </c>
      <c r="J170" t="str">
        <f>VLOOKUP(orderdetails[[#This Row],[productCode]],products!A:I,2,FALSE)</f>
        <v>The Schooner Bluenose</v>
      </c>
    </row>
    <row r="171" spans="1:10" x14ac:dyDescent="0.25">
      <c r="A171">
        <v>10119</v>
      </c>
      <c r="B171" t="s">
        <v>368</v>
      </c>
      <c r="C171">
        <v>29</v>
      </c>
      <c r="D171">
        <v>74.23</v>
      </c>
      <c r="E171">
        <v>7</v>
      </c>
      <c r="F171">
        <f>orderdetails[[#This Row],[quantityOrdered]]*orderdetails[[#This Row],[priceEach]]</f>
        <v>2152.67</v>
      </c>
      <c r="G171" t="str">
        <f>VLOOKUP(orderdetails[[#This Row],[orderNumber]],orders!$A:$H,8,FALSE)</f>
        <v>2003-Q2</v>
      </c>
      <c r="H171" t="str">
        <f>VLOOKUP(orderdetails[[#This Row],[orderNumber]],orders!A:I,9,FALSE)</f>
        <v>2003-04</v>
      </c>
      <c r="I171" t="str">
        <f>VLOOKUP(orderdetails[[#This Row],[productCode]],products!$A:$I,3,FALSE)</f>
        <v>Ships</v>
      </c>
      <c r="J171" t="str">
        <f>VLOOKUP(orderdetails[[#This Row],[productCode]],products!A:I,2,FALSE)</f>
        <v>HMS Bounty</v>
      </c>
    </row>
    <row r="172" spans="1:10" x14ac:dyDescent="0.25">
      <c r="A172">
        <v>10119</v>
      </c>
      <c r="B172" t="s">
        <v>352</v>
      </c>
      <c r="C172">
        <v>38</v>
      </c>
      <c r="D172">
        <v>67.22</v>
      </c>
      <c r="E172">
        <v>12</v>
      </c>
      <c r="F172">
        <f>orderdetails[[#This Row],[quantityOrdered]]*orderdetails[[#This Row],[priceEach]]</f>
        <v>2554.36</v>
      </c>
      <c r="G172" t="str">
        <f>VLOOKUP(orderdetails[[#This Row],[orderNumber]],orders!$A:$H,8,FALSE)</f>
        <v>2003-Q2</v>
      </c>
      <c r="H172" t="str">
        <f>VLOOKUP(orderdetails[[#This Row],[orderNumber]],orders!A:I,9,FALSE)</f>
        <v>2003-04</v>
      </c>
      <c r="I172" t="str">
        <f>VLOOKUP(orderdetails[[#This Row],[productCode]],products!$A:$I,3,FALSE)</f>
        <v>Ships</v>
      </c>
      <c r="J172" t="str">
        <f>VLOOKUP(orderdetails[[#This Row],[productCode]],products!A:I,2,FALSE)</f>
        <v>The USS Constitution Ship</v>
      </c>
    </row>
    <row r="173" spans="1:10" x14ac:dyDescent="0.25">
      <c r="A173">
        <v>10119</v>
      </c>
      <c r="B173" t="s">
        <v>372</v>
      </c>
      <c r="C173">
        <v>26</v>
      </c>
      <c r="D173">
        <v>63.67</v>
      </c>
      <c r="E173">
        <v>1</v>
      </c>
      <c r="F173">
        <f>orderdetails[[#This Row],[quantityOrdered]]*orderdetails[[#This Row],[priceEach]]</f>
        <v>1655.42</v>
      </c>
      <c r="G173" t="str">
        <f>VLOOKUP(orderdetails[[#This Row],[orderNumber]],orders!$A:$H,8,FALSE)</f>
        <v>2003-Q2</v>
      </c>
      <c r="H173" t="str">
        <f>VLOOKUP(orderdetails[[#This Row],[orderNumber]],orders!A:I,9,FALSE)</f>
        <v>2003-04</v>
      </c>
      <c r="I173" t="str">
        <f>VLOOKUP(orderdetails[[#This Row],[productCode]],products!$A:$I,3,FALSE)</f>
        <v>Planes</v>
      </c>
      <c r="J173" t="str">
        <f>VLOOKUP(orderdetails[[#This Row],[productCode]],products!A:I,2,FALSE)</f>
        <v>American Airlines: MD-11S</v>
      </c>
    </row>
    <row r="174" spans="1:10" x14ac:dyDescent="0.25">
      <c r="A174">
        <v>10119</v>
      </c>
      <c r="B174" t="s">
        <v>373</v>
      </c>
      <c r="C174">
        <v>28</v>
      </c>
      <c r="D174">
        <v>40.22</v>
      </c>
      <c r="E174">
        <v>6</v>
      </c>
      <c r="F174">
        <f>orderdetails[[#This Row],[quantityOrdered]]*orderdetails[[#This Row],[priceEach]]</f>
        <v>1126.1599999999999</v>
      </c>
      <c r="G174" t="str">
        <f>VLOOKUP(orderdetails[[#This Row],[orderNumber]],orders!$A:$H,8,FALSE)</f>
        <v>2003-Q2</v>
      </c>
      <c r="H174" t="str">
        <f>VLOOKUP(orderdetails[[#This Row],[orderNumber]],orders!A:I,9,FALSE)</f>
        <v>2003-04</v>
      </c>
      <c r="I174" t="str">
        <f>VLOOKUP(orderdetails[[#This Row],[productCode]],products!$A:$I,3,FALSE)</f>
        <v>Planes</v>
      </c>
      <c r="J174" t="str">
        <f>VLOOKUP(orderdetails[[#This Row],[productCode]],products!A:I,2,FALSE)</f>
        <v>Boeing X-32A JSF</v>
      </c>
    </row>
    <row r="175" spans="1:10" x14ac:dyDescent="0.25">
      <c r="A175">
        <v>10120</v>
      </c>
      <c r="B175" t="s">
        <v>375</v>
      </c>
      <c r="C175">
        <v>29</v>
      </c>
      <c r="D175">
        <v>118.94</v>
      </c>
      <c r="E175">
        <v>3</v>
      </c>
      <c r="F175">
        <f>orderdetails[[#This Row],[quantityOrdered]]*orderdetails[[#This Row],[priceEach]]</f>
        <v>3449.2599999999998</v>
      </c>
      <c r="G175" t="str">
        <f>VLOOKUP(orderdetails[[#This Row],[orderNumber]],orders!$A:$H,8,FALSE)</f>
        <v>2003-Q2</v>
      </c>
      <c r="H175" t="str">
        <f>VLOOKUP(orderdetails[[#This Row],[orderNumber]],orders!A:I,9,FALSE)</f>
        <v>2003-04</v>
      </c>
      <c r="I175" t="str">
        <f>VLOOKUP(orderdetails[[#This Row],[productCode]],products!$A:$I,3,FALSE)</f>
        <v>Motorcycles</v>
      </c>
      <c r="J175" t="str">
        <f>VLOOKUP(orderdetails[[#This Row],[productCode]],products!A:I,2,FALSE)</f>
        <v>1996 Moto Guzzi 1100i</v>
      </c>
    </row>
    <row r="176" spans="1:10" x14ac:dyDescent="0.25">
      <c r="A176">
        <v>10120</v>
      </c>
      <c r="B176" t="s">
        <v>376</v>
      </c>
      <c r="C176">
        <v>46</v>
      </c>
      <c r="D176">
        <v>158.80000000000001</v>
      </c>
      <c r="E176">
        <v>2</v>
      </c>
      <c r="F176">
        <f>orderdetails[[#This Row],[quantityOrdered]]*orderdetails[[#This Row],[priceEach]]</f>
        <v>7304.8</v>
      </c>
      <c r="G176" t="str">
        <f>VLOOKUP(orderdetails[[#This Row],[orderNumber]],orders!$A:$H,8,FALSE)</f>
        <v>2003-Q2</v>
      </c>
      <c r="H176" t="str">
        <f>VLOOKUP(orderdetails[[#This Row],[orderNumber]],orders!A:I,9,FALSE)</f>
        <v>2003-04</v>
      </c>
      <c r="I176" t="str">
        <f>VLOOKUP(orderdetails[[#This Row],[productCode]],products!$A:$I,3,FALSE)</f>
        <v>Motorcycles</v>
      </c>
      <c r="J176" t="str">
        <f>VLOOKUP(orderdetails[[#This Row],[productCode]],products!A:I,2,FALSE)</f>
        <v>2003 Harley-Davidson Eagle Drag Bike</v>
      </c>
    </row>
    <row r="177" spans="1:10" x14ac:dyDescent="0.25">
      <c r="A177">
        <v>10120</v>
      </c>
      <c r="B177" t="s">
        <v>357</v>
      </c>
      <c r="C177">
        <v>29</v>
      </c>
      <c r="D177">
        <v>82.79</v>
      </c>
      <c r="E177">
        <v>8</v>
      </c>
      <c r="F177">
        <f>orderdetails[[#This Row],[quantityOrdered]]*orderdetails[[#This Row],[priceEach]]</f>
        <v>2400.9100000000003</v>
      </c>
      <c r="G177" t="str">
        <f>VLOOKUP(orderdetails[[#This Row],[orderNumber]],orders!$A:$H,8,FALSE)</f>
        <v>2003-Q2</v>
      </c>
      <c r="H177" t="str">
        <f>VLOOKUP(orderdetails[[#This Row],[orderNumber]],orders!A:I,9,FALSE)</f>
        <v>2003-04</v>
      </c>
      <c r="I177" t="str">
        <f>VLOOKUP(orderdetails[[#This Row],[productCode]],products!$A:$I,3,FALSE)</f>
        <v>Planes</v>
      </c>
      <c r="J177" t="str">
        <f>VLOOKUP(orderdetails[[#This Row],[productCode]],products!A:I,2,FALSE)</f>
        <v>P-51-D Mustang</v>
      </c>
    </row>
    <row r="178" spans="1:10" x14ac:dyDescent="0.25">
      <c r="A178">
        <v>10120</v>
      </c>
      <c r="B178" t="s">
        <v>378</v>
      </c>
      <c r="C178">
        <v>46</v>
      </c>
      <c r="D178">
        <v>57.54</v>
      </c>
      <c r="E178">
        <v>4</v>
      </c>
      <c r="F178">
        <f>orderdetails[[#This Row],[quantityOrdered]]*orderdetails[[#This Row],[priceEach]]</f>
        <v>2646.84</v>
      </c>
      <c r="G178" t="str">
        <f>VLOOKUP(orderdetails[[#This Row],[orderNumber]],orders!$A:$H,8,FALSE)</f>
        <v>2003-Q2</v>
      </c>
      <c r="H178" t="str">
        <f>VLOOKUP(orderdetails[[#This Row],[orderNumber]],orders!A:I,9,FALSE)</f>
        <v>2003-04</v>
      </c>
      <c r="I178" t="str">
        <f>VLOOKUP(orderdetails[[#This Row],[productCode]],products!$A:$I,3,FALSE)</f>
        <v>Motorcycles</v>
      </c>
      <c r="J178" t="str">
        <f>VLOOKUP(orderdetails[[#This Row],[productCode]],products!A:I,2,FALSE)</f>
        <v>1936 Harley Davidson El Knucklehead</v>
      </c>
    </row>
    <row r="179" spans="1:10" x14ac:dyDescent="0.25">
      <c r="A179">
        <v>10120</v>
      </c>
      <c r="B179" t="s">
        <v>379</v>
      </c>
      <c r="C179">
        <v>35</v>
      </c>
      <c r="D179">
        <v>110.45</v>
      </c>
      <c r="E179">
        <v>1</v>
      </c>
      <c r="F179">
        <f>orderdetails[[#This Row],[quantityOrdered]]*orderdetails[[#This Row],[priceEach]]</f>
        <v>3865.75</v>
      </c>
      <c r="G179" t="str">
        <f>VLOOKUP(orderdetails[[#This Row],[orderNumber]],orders!$A:$H,8,FALSE)</f>
        <v>2003-Q2</v>
      </c>
      <c r="H179" t="str">
        <f>VLOOKUP(orderdetails[[#This Row],[orderNumber]],orders!A:I,9,FALSE)</f>
        <v>2003-04</v>
      </c>
      <c r="I179" t="str">
        <f>VLOOKUP(orderdetails[[#This Row],[productCode]],products!$A:$I,3,FALSE)</f>
        <v>Motorcycles</v>
      </c>
      <c r="J179" t="str">
        <f>VLOOKUP(orderdetails[[#This Row],[productCode]],products!A:I,2,FALSE)</f>
        <v>1997 BMW R 1100 S</v>
      </c>
    </row>
    <row r="180" spans="1:10" x14ac:dyDescent="0.25">
      <c r="A180">
        <v>10120</v>
      </c>
      <c r="B180" t="s">
        <v>360</v>
      </c>
      <c r="C180">
        <v>39</v>
      </c>
      <c r="D180">
        <v>93.01</v>
      </c>
      <c r="E180">
        <v>10</v>
      </c>
      <c r="F180">
        <f>orderdetails[[#This Row],[quantityOrdered]]*orderdetails[[#This Row],[priceEach]]</f>
        <v>3627.3900000000003</v>
      </c>
      <c r="G180" t="str">
        <f>VLOOKUP(orderdetails[[#This Row],[orderNumber]],orders!$A:$H,8,FALSE)</f>
        <v>2003-Q2</v>
      </c>
      <c r="H180" t="str">
        <f>VLOOKUP(orderdetails[[#This Row],[orderNumber]],orders!A:I,9,FALSE)</f>
        <v>2003-04</v>
      </c>
      <c r="I180" t="str">
        <f>VLOOKUP(orderdetails[[#This Row],[productCode]],products!$A:$I,3,FALSE)</f>
        <v>Planes</v>
      </c>
      <c r="J180" t="str">
        <f>VLOOKUP(orderdetails[[#This Row],[productCode]],products!A:I,2,FALSE)</f>
        <v>1928 British Royal Navy Airplane</v>
      </c>
    </row>
    <row r="181" spans="1:10" x14ac:dyDescent="0.25">
      <c r="A181">
        <v>10120</v>
      </c>
      <c r="B181" t="s">
        <v>380</v>
      </c>
      <c r="C181">
        <v>34</v>
      </c>
      <c r="D181">
        <v>72.36</v>
      </c>
      <c r="E181">
        <v>5</v>
      </c>
      <c r="F181">
        <f>orderdetails[[#This Row],[quantityOrdered]]*orderdetails[[#This Row],[priceEach]]</f>
        <v>2460.2399999999998</v>
      </c>
      <c r="G181" t="str">
        <f>VLOOKUP(orderdetails[[#This Row],[orderNumber]],orders!$A:$H,8,FALSE)</f>
        <v>2003-Q2</v>
      </c>
      <c r="H181" t="str">
        <f>VLOOKUP(orderdetails[[#This Row],[orderNumber]],orders!A:I,9,FALSE)</f>
        <v>2003-04</v>
      </c>
      <c r="I181" t="str">
        <f>VLOOKUP(orderdetails[[#This Row],[productCode]],products!$A:$I,3,FALSE)</f>
        <v>Motorcycles</v>
      </c>
      <c r="J181" t="str">
        <f>VLOOKUP(orderdetails[[#This Row],[productCode]],products!A:I,2,FALSE)</f>
        <v>1960 BSA Gold Star DBD34</v>
      </c>
    </row>
    <row r="182" spans="1:10" x14ac:dyDescent="0.25">
      <c r="A182">
        <v>10120</v>
      </c>
      <c r="B182" t="s">
        <v>364</v>
      </c>
      <c r="C182">
        <v>29</v>
      </c>
      <c r="D182">
        <v>71.73</v>
      </c>
      <c r="E182">
        <v>9</v>
      </c>
      <c r="F182">
        <f>orderdetails[[#This Row],[quantityOrdered]]*orderdetails[[#This Row],[priceEach]]</f>
        <v>2080.17</v>
      </c>
      <c r="G182" t="str">
        <f>VLOOKUP(orderdetails[[#This Row],[orderNumber]],orders!$A:$H,8,FALSE)</f>
        <v>2003-Q2</v>
      </c>
      <c r="H182" t="str">
        <f>VLOOKUP(orderdetails[[#This Row],[orderNumber]],orders!A:I,9,FALSE)</f>
        <v>2003-04</v>
      </c>
      <c r="I182" t="str">
        <f>VLOOKUP(orderdetails[[#This Row],[productCode]],products!$A:$I,3,FALSE)</f>
        <v>Planes</v>
      </c>
      <c r="J182" t="str">
        <f>VLOOKUP(orderdetails[[#This Row],[productCode]],products!A:I,2,FALSE)</f>
        <v>1900s Vintage Tri-Plane</v>
      </c>
    </row>
    <row r="183" spans="1:10" x14ac:dyDescent="0.25">
      <c r="A183">
        <v>10120</v>
      </c>
      <c r="B183" t="s">
        <v>381</v>
      </c>
      <c r="C183">
        <v>22</v>
      </c>
      <c r="D183">
        <v>94.9</v>
      </c>
      <c r="E183">
        <v>6</v>
      </c>
      <c r="F183">
        <f>orderdetails[[#This Row],[quantityOrdered]]*orderdetails[[#This Row],[priceEach]]</f>
        <v>2087.8000000000002</v>
      </c>
      <c r="G183" t="str">
        <f>VLOOKUP(orderdetails[[#This Row],[orderNumber]],orders!$A:$H,8,FALSE)</f>
        <v>2003-Q2</v>
      </c>
      <c r="H183" t="str">
        <f>VLOOKUP(orderdetails[[#This Row],[orderNumber]],orders!A:I,9,FALSE)</f>
        <v>2003-04</v>
      </c>
      <c r="I183" t="str">
        <f>VLOOKUP(orderdetails[[#This Row],[productCode]],products!$A:$I,3,FALSE)</f>
        <v>Motorcycles</v>
      </c>
      <c r="J183" t="str">
        <f>VLOOKUP(orderdetails[[#This Row],[productCode]],products!A:I,2,FALSE)</f>
        <v>1997 BMW F650 ST</v>
      </c>
    </row>
    <row r="184" spans="1:10" x14ac:dyDescent="0.25">
      <c r="A184">
        <v>10120</v>
      </c>
      <c r="B184" t="s">
        <v>365</v>
      </c>
      <c r="C184">
        <v>29</v>
      </c>
      <c r="D184">
        <v>68.790000000000006</v>
      </c>
      <c r="E184">
        <v>11</v>
      </c>
      <c r="F184">
        <f>orderdetails[[#This Row],[quantityOrdered]]*orderdetails[[#This Row],[priceEach]]</f>
        <v>1994.91</v>
      </c>
      <c r="G184" t="str">
        <f>VLOOKUP(orderdetails[[#This Row],[orderNumber]],orders!$A:$H,8,FALSE)</f>
        <v>2003-Q2</v>
      </c>
      <c r="H184" t="str">
        <f>VLOOKUP(orderdetails[[#This Row],[orderNumber]],orders!A:I,9,FALSE)</f>
        <v>2003-04</v>
      </c>
      <c r="I184" t="str">
        <f>VLOOKUP(orderdetails[[#This Row],[productCode]],products!$A:$I,3,FALSE)</f>
        <v>Vintage Cars</v>
      </c>
      <c r="J184" t="str">
        <f>VLOOKUP(orderdetails[[#This Row],[productCode]],products!A:I,2,FALSE)</f>
        <v>1928 Ford Phaeton Deluxe</v>
      </c>
    </row>
    <row r="185" spans="1:10" x14ac:dyDescent="0.25">
      <c r="A185">
        <v>10120</v>
      </c>
      <c r="B185" t="s">
        <v>366</v>
      </c>
      <c r="C185">
        <v>49</v>
      </c>
      <c r="D185">
        <v>41.46</v>
      </c>
      <c r="E185">
        <v>12</v>
      </c>
      <c r="F185">
        <f>orderdetails[[#This Row],[quantityOrdered]]*orderdetails[[#This Row],[priceEach]]</f>
        <v>2031.54</v>
      </c>
      <c r="G185" t="str">
        <f>VLOOKUP(orderdetails[[#This Row],[orderNumber]],orders!$A:$H,8,FALSE)</f>
        <v>2003-Q2</v>
      </c>
      <c r="H185" t="str">
        <f>VLOOKUP(orderdetails[[#This Row],[orderNumber]],orders!A:I,9,FALSE)</f>
        <v>2003-04</v>
      </c>
      <c r="I185" t="str">
        <f>VLOOKUP(orderdetails[[#This Row],[productCode]],products!$A:$I,3,FALSE)</f>
        <v>Vintage Cars</v>
      </c>
      <c r="J185" t="str">
        <f>VLOOKUP(orderdetails[[#This Row],[productCode]],products!A:I,2,FALSE)</f>
        <v>1930 Buick Marquette Phaeton</v>
      </c>
    </row>
    <row r="186" spans="1:10" x14ac:dyDescent="0.25">
      <c r="A186">
        <v>10120</v>
      </c>
      <c r="B186" t="s">
        <v>367</v>
      </c>
      <c r="C186">
        <v>47</v>
      </c>
      <c r="D186">
        <v>91.34</v>
      </c>
      <c r="E186">
        <v>13</v>
      </c>
      <c r="F186">
        <f>orderdetails[[#This Row],[quantityOrdered]]*orderdetails[[#This Row],[priceEach]]</f>
        <v>4292.9800000000005</v>
      </c>
      <c r="G186" t="str">
        <f>VLOOKUP(orderdetails[[#This Row],[orderNumber]],orders!$A:$H,8,FALSE)</f>
        <v>2003-Q2</v>
      </c>
      <c r="H186" t="str">
        <f>VLOOKUP(orderdetails[[#This Row],[orderNumber]],orders!A:I,9,FALSE)</f>
        <v>2003-04</v>
      </c>
      <c r="I186" t="str">
        <f>VLOOKUP(orderdetails[[#This Row],[productCode]],products!$A:$I,3,FALSE)</f>
        <v>Planes</v>
      </c>
      <c r="J186" t="str">
        <f>VLOOKUP(orderdetails[[#This Row],[productCode]],products!A:I,2,FALSE)</f>
        <v>American Airlines: B767-300</v>
      </c>
    </row>
    <row r="187" spans="1:10" x14ac:dyDescent="0.25">
      <c r="A187">
        <v>10120</v>
      </c>
      <c r="B187" t="s">
        <v>369</v>
      </c>
      <c r="C187">
        <v>24</v>
      </c>
      <c r="D187">
        <v>81.77</v>
      </c>
      <c r="E187">
        <v>15</v>
      </c>
      <c r="F187">
        <f>orderdetails[[#This Row],[quantityOrdered]]*orderdetails[[#This Row],[priceEach]]</f>
        <v>1962.48</v>
      </c>
      <c r="G187" t="str">
        <f>VLOOKUP(orderdetails[[#This Row],[orderNumber]],orders!$A:$H,8,FALSE)</f>
        <v>2003-Q2</v>
      </c>
      <c r="H187" t="str">
        <f>VLOOKUP(orderdetails[[#This Row],[orderNumber]],orders!A:I,9,FALSE)</f>
        <v>2003-04</v>
      </c>
      <c r="I187" t="str">
        <f>VLOOKUP(orderdetails[[#This Row],[productCode]],products!$A:$I,3,FALSE)</f>
        <v>Planes</v>
      </c>
      <c r="J187" t="str">
        <f>VLOOKUP(orderdetails[[#This Row],[productCode]],products!A:I,2,FALSE)</f>
        <v>America West Airlines B757-200</v>
      </c>
    </row>
    <row r="188" spans="1:10" x14ac:dyDescent="0.25">
      <c r="A188">
        <v>10120</v>
      </c>
      <c r="B188" t="s">
        <v>370</v>
      </c>
      <c r="C188">
        <v>24</v>
      </c>
      <c r="D188">
        <v>106.79</v>
      </c>
      <c r="E188">
        <v>7</v>
      </c>
      <c r="F188">
        <f>orderdetails[[#This Row],[quantityOrdered]]*orderdetails[[#This Row],[priceEach]]</f>
        <v>2562.96</v>
      </c>
      <c r="G188" t="str">
        <f>VLOOKUP(orderdetails[[#This Row],[orderNumber]],orders!$A:$H,8,FALSE)</f>
        <v>2003-Q2</v>
      </c>
      <c r="H188" t="str">
        <f>VLOOKUP(orderdetails[[#This Row],[orderNumber]],orders!A:I,9,FALSE)</f>
        <v>2003-04</v>
      </c>
      <c r="I188" t="str">
        <f>VLOOKUP(orderdetails[[#This Row],[productCode]],products!$A:$I,3,FALSE)</f>
        <v>Planes</v>
      </c>
      <c r="J188" t="str">
        <f>VLOOKUP(orderdetails[[#This Row],[productCode]],products!A:I,2,FALSE)</f>
        <v>ATA: B757-300</v>
      </c>
    </row>
    <row r="189" spans="1:10" x14ac:dyDescent="0.25">
      <c r="A189">
        <v>10120</v>
      </c>
      <c r="B189" t="s">
        <v>371</v>
      </c>
      <c r="C189">
        <v>43</v>
      </c>
      <c r="D189">
        <v>72</v>
      </c>
      <c r="E189">
        <v>14</v>
      </c>
      <c r="F189">
        <f>orderdetails[[#This Row],[quantityOrdered]]*orderdetails[[#This Row],[priceEach]]</f>
        <v>3096</v>
      </c>
      <c r="G189" t="str">
        <f>VLOOKUP(orderdetails[[#This Row],[orderNumber]],orders!$A:$H,8,FALSE)</f>
        <v>2003-Q2</v>
      </c>
      <c r="H189" t="str">
        <f>VLOOKUP(orderdetails[[#This Row],[orderNumber]],orders!A:I,9,FALSE)</f>
        <v>2003-04</v>
      </c>
      <c r="I189" t="str">
        <f>VLOOKUP(orderdetails[[#This Row],[productCode]],products!$A:$I,3,FALSE)</f>
        <v>Planes</v>
      </c>
      <c r="J189" t="str">
        <f>VLOOKUP(orderdetails[[#This Row],[productCode]],products!A:I,2,FALSE)</f>
        <v>F/A 18 Hornet 1/72</v>
      </c>
    </row>
    <row r="190" spans="1:10" x14ac:dyDescent="0.25">
      <c r="A190">
        <v>10121</v>
      </c>
      <c r="B190" t="s">
        <v>374</v>
      </c>
      <c r="C190">
        <v>34</v>
      </c>
      <c r="D190">
        <v>86.13</v>
      </c>
      <c r="E190">
        <v>5</v>
      </c>
      <c r="F190">
        <f>orderdetails[[#This Row],[quantityOrdered]]*orderdetails[[#This Row],[priceEach]]</f>
        <v>2928.42</v>
      </c>
      <c r="G190" t="str">
        <f>VLOOKUP(orderdetails[[#This Row],[orderNumber]],orders!$A:$H,8,FALSE)</f>
        <v>2003-Q2</v>
      </c>
      <c r="H190" t="str">
        <f>VLOOKUP(orderdetails[[#This Row],[orderNumber]],orders!A:I,9,FALSE)</f>
        <v>2003-05</v>
      </c>
      <c r="I190" t="str">
        <f>VLOOKUP(orderdetails[[#This Row],[productCode]],products!$A:$I,3,FALSE)</f>
        <v>Motorcycles</v>
      </c>
      <c r="J190" t="str">
        <f>VLOOKUP(orderdetails[[#This Row],[productCode]],products!A:I,2,FALSE)</f>
        <v>1969 Harley Davidson Ultimate Chopper</v>
      </c>
    </row>
    <row r="191" spans="1:10" x14ac:dyDescent="0.25">
      <c r="A191">
        <v>10121</v>
      </c>
      <c r="B191" t="s">
        <v>377</v>
      </c>
      <c r="C191">
        <v>50</v>
      </c>
      <c r="D191">
        <v>126.52</v>
      </c>
      <c r="E191">
        <v>4</v>
      </c>
      <c r="F191">
        <f>orderdetails[[#This Row],[quantityOrdered]]*orderdetails[[#This Row],[priceEach]]</f>
        <v>6326</v>
      </c>
      <c r="G191" t="str">
        <f>VLOOKUP(orderdetails[[#This Row],[orderNumber]],orders!$A:$H,8,FALSE)</f>
        <v>2003-Q2</v>
      </c>
      <c r="H191" t="str">
        <f>VLOOKUP(orderdetails[[#This Row],[orderNumber]],orders!A:I,9,FALSE)</f>
        <v>2003-05</v>
      </c>
      <c r="I191" t="str">
        <f>VLOOKUP(orderdetails[[#This Row],[productCode]],products!$A:$I,3,FALSE)</f>
        <v>Motorcycles</v>
      </c>
      <c r="J191" t="str">
        <f>VLOOKUP(orderdetails[[#This Row],[productCode]],products!A:I,2,FALSE)</f>
        <v>2002 Suzuki XREO</v>
      </c>
    </row>
    <row r="192" spans="1:10" x14ac:dyDescent="0.25">
      <c r="A192">
        <v>10121</v>
      </c>
      <c r="B192" t="s">
        <v>391</v>
      </c>
      <c r="C192">
        <v>32</v>
      </c>
      <c r="D192">
        <v>58.18</v>
      </c>
      <c r="E192">
        <v>2</v>
      </c>
      <c r="F192">
        <f>orderdetails[[#This Row],[quantityOrdered]]*orderdetails[[#This Row],[priceEach]]</f>
        <v>1861.76</v>
      </c>
      <c r="G192" t="str">
        <f>VLOOKUP(orderdetails[[#This Row],[orderNumber]],orders!$A:$H,8,FALSE)</f>
        <v>2003-Q2</v>
      </c>
      <c r="H192" t="str">
        <f>VLOOKUP(orderdetails[[#This Row],[orderNumber]],orders!A:I,9,FALSE)</f>
        <v>2003-05</v>
      </c>
      <c r="I192" t="str">
        <f>VLOOKUP(orderdetails[[#This Row],[productCode]],products!$A:$I,3,FALSE)</f>
        <v>Motorcycles</v>
      </c>
      <c r="J192" t="str">
        <f>VLOOKUP(orderdetails[[#This Row],[productCode]],products!A:I,2,FALSE)</f>
        <v>1982 Ducati 900 Monster</v>
      </c>
    </row>
    <row r="193" spans="1:10" x14ac:dyDescent="0.25">
      <c r="A193">
        <v>10121</v>
      </c>
      <c r="B193" t="s">
        <v>396</v>
      </c>
      <c r="C193">
        <v>25</v>
      </c>
      <c r="D193">
        <v>95.93</v>
      </c>
      <c r="E193">
        <v>3</v>
      </c>
      <c r="F193">
        <f>orderdetails[[#This Row],[quantityOrdered]]*orderdetails[[#This Row],[priceEach]]</f>
        <v>2398.25</v>
      </c>
      <c r="G193" t="str">
        <f>VLOOKUP(orderdetails[[#This Row],[orderNumber]],orders!$A:$H,8,FALSE)</f>
        <v>2003-Q2</v>
      </c>
      <c r="H193" t="str">
        <f>VLOOKUP(orderdetails[[#This Row],[orderNumber]],orders!A:I,9,FALSE)</f>
        <v>2003-05</v>
      </c>
      <c r="I193" t="str">
        <f>VLOOKUP(orderdetails[[#This Row],[productCode]],products!$A:$I,3,FALSE)</f>
        <v>Motorcycles</v>
      </c>
      <c r="J193" t="str">
        <f>VLOOKUP(orderdetails[[#This Row],[productCode]],products!A:I,2,FALSE)</f>
        <v>1974 Ducati 350 Mk3 Desmo</v>
      </c>
    </row>
    <row r="194" spans="1:10" x14ac:dyDescent="0.25">
      <c r="A194">
        <v>10121</v>
      </c>
      <c r="B194" t="s">
        <v>397</v>
      </c>
      <c r="C194">
        <v>44</v>
      </c>
      <c r="D194">
        <v>72.41</v>
      </c>
      <c r="E194">
        <v>1</v>
      </c>
      <c r="F194">
        <f>orderdetails[[#This Row],[quantityOrdered]]*orderdetails[[#This Row],[priceEach]]</f>
        <v>3186.04</v>
      </c>
      <c r="G194" t="str">
        <f>VLOOKUP(orderdetails[[#This Row],[orderNumber]],orders!$A:$H,8,FALSE)</f>
        <v>2003-Q2</v>
      </c>
      <c r="H194" t="str">
        <f>VLOOKUP(orderdetails[[#This Row],[orderNumber]],orders!A:I,9,FALSE)</f>
        <v>2003-05</v>
      </c>
      <c r="I194" t="str">
        <f>VLOOKUP(orderdetails[[#This Row],[productCode]],products!$A:$I,3,FALSE)</f>
        <v>Motorcycles</v>
      </c>
      <c r="J194" t="str">
        <f>VLOOKUP(orderdetails[[#This Row],[productCode]],products!A:I,2,FALSE)</f>
        <v>2002 Yamaha YZR M1</v>
      </c>
    </row>
    <row r="195" spans="1:10" x14ac:dyDescent="0.25">
      <c r="A195">
        <v>10122</v>
      </c>
      <c r="B195" t="s">
        <v>382</v>
      </c>
      <c r="C195">
        <v>42</v>
      </c>
      <c r="D195">
        <v>155.66</v>
      </c>
      <c r="E195">
        <v>10</v>
      </c>
      <c r="F195">
        <f>orderdetails[[#This Row],[quantityOrdered]]*orderdetails[[#This Row],[priceEach]]</f>
        <v>6537.72</v>
      </c>
      <c r="G195" t="str">
        <f>VLOOKUP(orderdetails[[#This Row],[orderNumber]],orders!$A:$H,8,FALSE)</f>
        <v>2003-Q2</v>
      </c>
      <c r="H195" t="str">
        <f>VLOOKUP(orderdetails[[#This Row],[orderNumber]],orders!A:I,9,FALSE)</f>
        <v>2003-05</v>
      </c>
      <c r="I195" t="str">
        <f>VLOOKUP(orderdetails[[#This Row],[productCode]],products!$A:$I,3,FALSE)</f>
        <v>Classic Cars</v>
      </c>
      <c r="J195" t="str">
        <f>VLOOKUP(orderdetails[[#This Row],[productCode]],products!A:I,2,FALSE)</f>
        <v>1968 Ford Mustang</v>
      </c>
    </row>
    <row r="196" spans="1:10" x14ac:dyDescent="0.25">
      <c r="A196">
        <v>10122</v>
      </c>
      <c r="B196" t="s">
        <v>383</v>
      </c>
      <c r="C196">
        <v>37</v>
      </c>
      <c r="D196">
        <v>113.92</v>
      </c>
      <c r="E196">
        <v>8</v>
      </c>
      <c r="F196">
        <f>orderdetails[[#This Row],[quantityOrdered]]*orderdetails[[#This Row],[priceEach]]</f>
        <v>4215.04</v>
      </c>
      <c r="G196" t="str">
        <f>VLOOKUP(orderdetails[[#This Row],[orderNumber]],orders!$A:$H,8,FALSE)</f>
        <v>2003-Q2</v>
      </c>
      <c r="H196" t="str">
        <f>VLOOKUP(orderdetails[[#This Row],[orderNumber]],orders!A:I,9,FALSE)</f>
        <v>2003-05</v>
      </c>
      <c r="I196" t="str">
        <f>VLOOKUP(orderdetails[[#This Row],[productCode]],products!$A:$I,3,FALSE)</f>
        <v>Classic Cars</v>
      </c>
      <c r="J196" t="str">
        <f>VLOOKUP(orderdetails[[#This Row],[productCode]],products!A:I,2,FALSE)</f>
        <v>1968 Dodge Charger</v>
      </c>
    </row>
    <row r="197" spans="1:10" x14ac:dyDescent="0.25">
      <c r="A197">
        <v>10122</v>
      </c>
      <c r="B197" t="s">
        <v>384</v>
      </c>
      <c r="C197">
        <v>32</v>
      </c>
      <c r="D197">
        <v>65.44</v>
      </c>
      <c r="E197">
        <v>11</v>
      </c>
      <c r="F197">
        <f>orderdetails[[#This Row],[quantityOrdered]]*orderdetails[[#This Row],[priceEach]]</f>
        <v>2094.08</v>
      </c>
      <c r="G197" t="str">
        <f>VLOOKUP(orderdetails[[#This Row],[orderNumber]],orders!$A:$H,8,FALSE)</f>
        <v>2003-Q2</v>
      </c>
      <c r="H197" t="str">
        <f>VLOOKUP(orderdetails[[#This Row],[orderNumber]],orders!A:I,9,FALSE)</f>
        <v>2003-05</v>
      </c>
      <c r="I197" t="str">
        <f>VLOOKUP(orderdetails[[#This Row],[productCode]],products!$A:$I,3,FALSE)</f>
        <v>Classic Cars</v>
      </c>
      <c r="J197" t="str">
        <f>VLOOKUP(orderdetails[[#This Row],[productCode]],products!A:I,2,FALSE)</f>
        <v>1970 Plymouth Hemi Cuda</v>
      </c>
    </row>
    <row r="198" spans="1:10" x14ac:dyDescent="0.25">
      <c r="A198">
        <v>10122</v>
      </c>
      <c r="B198" t="s">
        <v>385</v>
      </c>
      <c r="C198">
        <v>20</v>
      </c>
      <c r="D198">
        <v>104.8</v>
      </c>
      <c r="E198">
        <v>7</v>
      </c>
      <c r="F198">
        <f>orderdetails[[#This Row],[quantityOrdered]]*orderdetails[[#This Row],[priceEach]]</f>
        <v>2096</v>
      </c>
      <c r="G198" t="str">
        <f>VLOOKUP(orderdetails[[#This Row],[orderNumber]],orders!$A:$H,8,FALSE)</f>
        <v>2003-Q2</v>
      </c>
      <c r="H198" t="str">
        <f>VLOOKUP(orderdetails[[#This Row],[orderNumber]],orders!A:I,9,FALSE)</f>
        <v>2003-05</v>
      </c>
      <c r="I198" t="str">
        <f>VLOOKUP(orderdetails[[#This Row],[productCode]],products!$A:$I,3,FALSE)</f>
        <v>Classic Cars</v>
      </c>
      <c r="J198" t="str">
        <f>VLOOKUP(orderdetails[[#This Row],[productCode]],products!A:I,2,FALSE)</f>
        <v>1969 Dodge Charger</v>
      </c>
    </row>
    <row r="199" spans="1:10" x14ac:dyDescent="0.25">
      <c r="A199">
        <v>10122</v>
      </c>
      <c r="B199" t="s">
        <v>398</v>
      </c>
      <c r="C199">
        <v>34</v>
      </c>
      <c r="D199">
        <v>114.65</v>
      </c>
      <c r="E199">
        <v>2</v>
      </c>
      <c r="F199">
        <f>orderdetails[[#This Row],[quantityOrdered]]*orderdetails[[#This Row],[priceEach]]</f>
        <v>3898.1000000000004</v>
      </c>
      <c r="G199" t="str">
        <f>VLOOKUP(orderdetails[[#This Row],[orderNumber]],orders!$A:$H,8,FALSE)</f>
        <v>2003-Q2</v>
      </c>
      <c r="H199" t="str">
        <f>VLOOKUP(orderdetails[[#This Row],[orderNumber]],orders!A:I,9,FALSE)</f>
        <v>2003-05</v>
      </c>
      <c r="I199" t="str">
        <f>VLOOKUP(orderdetails[[#This Row],[productCode]],products!$A:$I,3,FALSE)</f>
        <v>Classic Cars</v>
      </c>
      <c r="J199" t="str">
        <f>VLOOKUP(orderdetails[[#This Row],[productCode]],products!A:I,2,FALSE)</f>
        <v>1993 Mazda RX-7</v>
      </c>
    </row>
    <row r="200" spans="1:10" x14ac:dyDescent="0.25">
      <c r="A200">
        <v>10122</v>
      </c>
      <c r="B200" t="s">
        <v>386</v>
      </c>
      <c r="C200">
        <v>43</v>
      </c>
      <c r="D200">
        <v>62.37</v>
      </c>
      <c r="E200">
        <v>6</v>
      </c>
      <c r="F200">
        <f>orderdetails[[#This Row],[quantityOrdered]]*orderdetails[[#This Row],[priceEach]]</f>
        <v>2681.91</v>
      </c>
      <c r="G200" t="str">
        <f>VLOOKUP(orderdetails[[#This Row],[orderNumber]],orders!$A:$H,8,FALSE)</f>
        <v>2003-Q2</v>
      </c>
      <c r="H200" t="str">
        <f>VLOOKUP(orderdetails[[#This Row],[orderNumber]],orders!A:I,9,FALSE)</f>
        <v>2003-05</v>
      </c>
      <c r="I200" t="str">
        <f>VLOOKUP(orderdetails[[#This Row],[productCode]],products!$A:$I,3,FALSE)</f>
        <v>Classic Cars</v>
      </c>
      <c r="J200" t="str">
        <f>VLOOKUP(orderdetails[[#This Row],[productCode]],products!A:I,2,FALSE)</f>
        <v>1948 Porsche 356-A Roadster</v>
      </c>
    </row>
    <row r="201" spans="1:10" x14ac:dyDescent="0.25">
      <c r="A201">
        <v>10122</v>
      </c>
      <c r="B201" t="s">
        <v>399</v>
      </c>
      <c r="C201">
        <v>31</v>
      </c>
      <c r="D201">
        <v>113.8</v>
      </c>
      <c r="E201">
        <v>1</v>
      </c>
      <c r="F201">
        <f>orderdetails[[#This Row],[quantityOrdered]]*orderdetails[[#This Row],[priceEach]]</f>
        <v>3527.7999999999997</v>
      </c>
      <c r="G201" t="str">
        <f>VLOOKUP(orderdetails[[#This Row],[orderNumber]],orders!$A:$H,8,FALSE)</f>
        <v>2003-Q2</v>
      </c>
      <c r="H201" t="str">
        <f>VLOOKUP(orderdetails[[#This Row],[orderNumber]],orders!A:I,9,FALSE)</f>
        <v>2003-05</v>
      </c>
      <c r="I201" t="str">
        <f>VLOOKUP(orderdetails[[#This Row],[productCode]],products!$A:$I,3,FALSE)</f>
        <v>Classic Cars</v>
      </c>
      <c r="J201" t="str">
        <f>VLOOKUP(orderdetails[[#This Row],[productCode]],products!A:I,2,FALSE)</f>
        <v>1995 Honda Civic</v>
      </c>
    </row>
    <row r="202" spans="1:10" x14ac:dyDescent="0.25">
      <c r="A202">
        <v>10122</v>
      </c>
      <c r="B202" t="s">
        <v>332</v>
      </c>
      <c r="C202">
        <v>25</v>
      </c>
      <c r="D202">
        <v>137.16999999999999</v>
      </c>
      <c r="E202">
        <v>3</v>
      </c>
      <c r="F202">
        <f>orderdetails[[#This Row],[quantityOrdered]]*orderdetails[[#This Row],[priceEach]]</f>
        <v>3429.2499999999995</v>
      </c>
      <c r="G202" t="str">
        <f>VLOOKUP(orderdetails[[#This Row],[orderNumber]],orders!$A:$H,8,FALSE)</f>
        <v>2003-Q2</v>
      </c>
      <c r="H202" t="str">
        <f>VLOOKUP(orderdetails[[#This Row],[orderNumber]],orders!A:I,9,FALSE)</f>
        <v>2003-05</v>
      </c>
      <c r="I202" t="str">
        <f>VLOOKUP(orderdetails[[#This Row],[productCode]],products!$A:$I,3,FALSE)</f>
        <v>Classic Cars</v>
      </c>
      <c r="J202" t="str">
        <f>VLOOKUP(orderdetails[[#This Row],[productCode]],products!A:I,2,FALSE)</f>
        <v>1992 Ferrari 360 Spider red</v>
      </c>
    </row>
    <row r="203" spans="1:10" x14ac:dyDescent="0.25">
      <c r="A203">
        <v>10122</v>
      </c>
      <c r="B203" t="s">
        <v>387</v>
      </c>
      <c r="C203">
        <v>21</v>
      </c>
      <c r="D203">
        <v>69.150000000000006</v>
      </c>
      <c r="E203">
        <v>13</v>
      </c>
      <c r="F203">
        <f>orderdetails[[#This Row],[quantityOrdered]]*orderdetails[[#This Row],[priceEach]]</f>
        <v>1452.15</v>
      </c>
      <c r="G203" t="str">
        <f>VLOOKUP(orderdetails[[#This Row],[orderNumber]],orders!$A:$H,8,FALSE)</f>
        <v>2003-Q2</v>
      </c>
      <c r="H203" t="str">
        <f>VLOOKUP(orderdetails[[#This Row],[orderNumber]],orders!A:I,9,FALSE)</f>
        <v>2003-05</v>
      </c>
      <c r="I203" t="str">
        <f>VLOOKUP(orderdetails[[#This Row],[productCode]],products!$A:$I,3,FALSE)</f>
        <v>Classic Cars</v>
      </c>
      <c r="J203" t="str">
        <f>VLOOKUP(orderdetails[[#This Row],[productCode]],products!A:I,2,FALSE)</f>
        <v>1969 Dodge Super Bee</v>
      </c>
    </row>
    <row r="204" spans="1:10" x14ac:dyDescent="0.25">
      <c r="A204">
        <v>10122</v>
      </c>
      <c r="B204" t="s">
        <v>388</v>
      </c>
      <c r="C204">
        <v>21</v>
      </c>
      <c r="D204">
        <v>133.76</v>
      </c>
      <c r="E204">
        <v>12</v>
      </c>
      <c r="F204">
        <f>orderdetails[[#This Row],[quantityOrdered]]*orderdetails[[#This Row],[priceEach]]</f>
        <v>2808.96</v>
      </c>
      <c r="G204" t="str">
        <f>VLOOKUP(orderdetails[[#This Row],[orderNumber]],orders!$A:$H,8,FALSE)</f>
        <v>2003-Q2</v>
      </c>
      <c r="H204" t="str">
        <f>VLOOKUP(orderdetails[[#This Row],[orderNumber]],orders!A:I,9,FALSE)</f>
        <v>2003-05</v>
      </c>
      <c r="I204" t="str">
        <f>VLOOKUP(orderdetails[[#This Row],[productCode]],products!$A:$I,3,FALSE)</f>
        <v>Classic Cars</v>
      </c>
      <c r="J204" t="str">
        <f>VLOOKUP(orderdetails[[#This Row],[productCode]],products!A:I,2,FALSE)</f>
        <v>1976 Ford Gran Torino</v>
      </c>
    </row>
    <row r="205" spans="1:10" x14ac:dyDescent="0.25">
      <c r="A205">
        <v>10122</v>
      </c>
      <c r="B205" t="s">
        <v>389</v>
      </c>
      <c r="C205">
        <v>35</v>
      </c>
      <c r="D205">
        <v>59.06</v>
      </c>
      <c r="E205">
        <v>16</v>
      </c>
      <c r="F205">
        <f>orderdetails[[#This Row],[quantityOrdered]]*orderdetails[[#This Row],[priceEach]]</f>
        <v>2067.1</v>
      </c>
      <c r="G205" t="str">
        <f>VLOOKUP(orderdetails[[#This Row],[orderNumber]],orders!$A:$H,8,FALSE)</f>
        <v>2003-Q2</v>
      </c>
      <c r="H205" t="str">
        <f>VLOOKUP(orderdetails[[#This Row],[orderNumber]],orders!A:I,9,FALSE)</f>
        <v>2003-05</v>
      </c>
      <c r="I205" t="str">
        <f>VLOOKUP(orderdetails[[#This Row],[productCode]],products!$A:$I,3,FALSE)</f>
        <v>Motorcycles</v>
      </c>
      <c r="J205" t="str">
        <f>VLOOKUP(orderdetails[[#This Row],[productCode]],products!A:I,2,FALSE)</f>
        <v>1957 Vespa GS150</v>
      </c>
    </row>
    <row r="206" spans="1:10" x14ac:dyDescent="0.25">
      <c r="A206">
        <v>10122</v>
      </c>
      <c r="B206" t="s">
        <v>390</v>
      </c>
      <c r="C206">
        <v>28</v>
      </c>
      <c r="D206">
        <v>145.82</v>
      </c>
      <c r="E206">
        <v>15</v>
      </c>
      <c r="F206">
        <f>orderdetails[[#This Row],[quantityOrdered]]*orderdetails[[#This Row],[priceEach]]</f>
        <v>4082.96</v>
      </c>
      <c r="G206" t="str">
        <f>VLOOKUP(orderdetails[[#This Row],[orderNumber]],orders!$A:$H,8,FALSE)</f>
        <v>2003-Q2</v>
      </c>
      <c r="H206" t="str">
        <f>VLOOKUP(orderdetails[[#This Row],[orderNumber]],orders!A:I,9,FALSE)</f>
        <v>2003-05</v>
      </c>
      <c r="I206" t="str">
        <f>VLOOKUP(orderdetails[[#This Row],[productCode]],products!$A:$I,3,FALSE)</f>
        <v>Classic Cars</v>
      </c>
      <c r="J206" t="str">
        <f>VLOOKUP(orderdetails[[#This Row],[productCode]],products!A:I,2,FALSE)</f>
        <v>1957 Corvette Convertible</v>
      </c>
    </row>
    <row r="207" spans="1:10" x14ac:dyDescent="0.25">
      <c r="A207">
        <v>10122</v>
      </c>
      <c r="B207" t="s">
        <v>402</v>
      </c>
      <c r="C207">
        <v>39</v>
      </c>
      <c r="D207">
        <v>34.74</v>
      </c>
      <c r="E207">
        <v>4</v>
      </c>
      <c r="F207">
        <f>orderdetails[[#This Row],[quantityOrdered]]*orderdetails[[#This Row],[priceEach]]</f>
        <v>1354.8600000000001</v>
      </c>
      <c r="G207" t="str">
        <f>VLOOKUP(orderdetails[[#This Row],[orderNumber]],orders!$A:$H,8,FALSE)</f>
        <v>2003-Q2</v>
      </c>
      <c r="H207" t="str">
        <f>VLOOKUP(orderdetails[[#This Row],[orderNumber]],orders!A:I,9,FALSE)</f>
        <v>2003-05</v>
      </c>
      <c r="I207" t="str">
        <f>VLOOKUP(orderdetails[[#This Row],[productCode]],products!$A:$I,3,FALSE)</f>
        <v>Classic Cars</v>
      </c>
      <c r="J207" t="str">
        <f>VLOOKUP(orderdetails[[#This Row],[productCode]],products!A:I,2,FALSE)</f>
        <v>1982 Lamborghini Diablo</v>
      </c>
    </row>
    <row r="208" spans="1:10" x14ac:dyDescent="0.25">
      <c r="A208">
        <v>10122</v>
      </c>
      <c r="B208" t="s">
        <v>392</v>
      </c>
      <c r="C208">
        <v>34</v>
      </c>
      <c r="D208">
        <v>50.82</v>
      </c>
      <c r="E208">
        <v>9</v>
      </c>
      <c r="F208">
        <f>orderdetails[[#This Row],[quantityOrdered]]*orderdetails[[#This Row],[priceEach]]</f>
        <v>1727.88</v>
      </c>
      <c r="G208" t="str">
        <f>VLOOKUP(orderdetails[[#This Row],[orderNumber]],orders!$A:$H,8,FALSE)</f>
        <v>2003-Q2</v>
      </c>
      <c r="H208" t="str">
        <f>VLOOKUP(orderdetails[[#This Row],[orderNumber]],orders!A:I,9,FALSE)</f>
        <v>2003-05</v>
      </c>
      <c r="I208" t="str">
        <f>VLOOKUP(orderdetails[[#This Row],[productCode]],products!$A:$I,3,FALSE)</f>
        <v>Classic Cars</v>
      </c>
      <c r="J208" t="str">
        <f>VLOOKUP(orderdetails[[#This Row],[productCode]],products!A:I,2,FALSE)</f>
        <v>1971 Alpine Renault 1600s</v>
      </c>
    </row>
    <row r="209" spans="1:10" x14ac:dyDescent="0.25">
      <c r="A209">
        <v>10122</v>
      </c>
      <c r="B209" t="s">
        <v>393</v>
      </c>
      <c r="C209">
        <v>43</v>
      </c>
      <c r="D209">
        <v>136.22</v>
      </c>
      <c r="E209">
        <v>5</v>
      </c>
      <c r="F209">
        <f>orderdetails[[#This Row],[quantityOrdered]]*orderdetails[[#This Row],[priceEach]]</f>
        <v>5857.46</v>
      </c>
      <c r="G209" t="str">
        <f>VLOOKUP(orderdetails[[#This Row],[orderNumber]],orders!$A:$H,8,FALSE)</f>
        <v>2003-Q2</v>
      </c>
      <c r="H209" t="str">
        <f>VLOOKUP(orderdetails[[#This Row],[orderNumber]],orders!A:I,9,FALSE)</f>
        <v>2003-05</v>
      </c>
      <c r="I209" t="str">
        <f>VLOOKUP(orderdetails[[#This Row],[productCode]],products!$A:$I,3,FALSE)</f>
        <v>Classic Cars</v>
      </c>
      <c r="J209" t="str">
        <f>VLOOKUP(orderdetails[[#This Row],[productCode]],products!A:I,2,FALSE)</f>
        <v>1956 Porsche 356A Coupe</v>
      </c>
    </row>
    <row r="210" spans="1:10" x14ac:dyDescent="0.25">
      <c r="A210">
        <v>10122</v>
      </c>
      <c r="B210" t="s">
        <v>394</v>
      </c>
      <c r="C210">
        <v>29</v>
      </c>
      <c r="D210">
        <v>67.099999999999994</v>
      </c>
      <c r="E210">
        <v>14</v>
      </c>
      <c r="F210">
        <f>orderdetails[[#This Row],[quantityOrdered]]*orderdetails[[#This Row],[priceEach]]</f>
        <v>1945.8999999999999</v>
      </c>
      <c r="G210" t="str">
        <f>VLOOKUP(orderdetails[[#This Row],[orderNumber]],orders!$A:$H,8,FALSE)</f>
        <v>2003-Q2</v>
      </c>
      <c r="H210" t="str">
        <f>VLOOKUP(orderdetails[[#This Row],[orderNumber]],orders!A:I,9,FALSE)</f>
        <v>2003-05</v>
      </c>
      <c r="I210" t="str">
        <f>VLOOKUP(orderdetails[[#This Row],[productCode]],products!$A:$I,3,FALSE)</f>
        <v>Classic Cars</v>
      </c>
      <c r="J210" t="str">
        <f>VLOOKUP(orderdetails[[#This Row],[productCode]],products!A:I,2,FALSE)</f>
        <v>1961 Chevrolet Impala</v>
      </c>
    </row>
    <row r="211" spans="1:10" x14ac:dyDescent="0.25">
      <c r="A211">
        <v>10122</v>
      </c>
      <c r="B211" t="s">
        <v>395</v>
      </c>
      <c r="C211">
        <v>31</v>
      </c>
      <c r="D211">
        <v>33.79</v>
      </c>
      <c r="E211">
        <v>17</v>
      </c>
      <c r="F211">
        <f>orderdetails[[#This Row],[quantityOrdered]]*orderdetails[[#This Row],[priceEach]]</f>
        <v>1047.49</v>
      </c>
      <c r="G211" t="str">
        <f>VLOOKUP(orderdetails[[#This Row],[orderNumber]],orders!$A:$H,8,FALSE)</f>
        <v>2003-Q2</v>
      </c>
      <c r="H211" t="str">
        <f>VLOOKUP(orderdetails[[#This Row],[orderNumber]],orders!A:I,9,FALSE)</f>
        <v>2003-05</v>
      </c>
      <c r="I211" t="str">
        <f>VLOOKUP(orderdetails[[#This Row],[productCode]],products!$A:$I,3,FALSE)</f>
        <v>Motorcycles</v>
      </c>
      <c r="J211" t="str">
        <f>VLOOKUP(orderdetails[[#This Row],[productCode]],products!A:I,2,FALSE)</f>
        <v>1982 Ducati 996 R</v>
      </c>
    </row>
    <row r="212" spans="1:10" x14ac:dyDescent="0.25">
      <c r="A212">
        <v>10123</v>
      </c>
      <c r="B212" t="s">
        <v>403</v>
      </c>
      <c r="C212">
        <v>26</v>
      </c>
      <c r="D212">
        <v>120.71</v>
      </c>
      <c r="E212">
        <v>2</v>
      </c>
      <c r="F212">
        <f>orderdetails[[#This Row],[quantityOrdered]]*orderdetails[[#This Row],[priceEach]]</f>
        <v>3138.46</v>
      </c>
      <c r="G212" t="str">
        <f>VLOOKUP(orderdetails[[#This Row],[orderNumber]],orders!$A:$H,8,FALSE)</f>
        <v>2003-Q2</v>
      </c>
      <c r="H212" t="str">
        <f>VLOOKUP(orderdetails[[#This Row],[orderNumber]],orders!A:I,9,FALSE)</f>
        <v>2003-05</v>
      </c>
      <c r="I212" t="str">
        <f>VLOOKUP(orderdetails[[#This Row],[productCode]],products!$A:$I,3,FALSE)</f>
        <v>Classic Cars</v>
      </c>
      <c r="J212" t="str">
        <f>VLOOKUP(orderdetails[[#This Row],[productCode]],products!A:I,2,FALSE)</f>
        <v>1965 Aston Martin DB5</v>
      </c>
    </row>
    <row r="213" spans="1:10" x14ac:dyDescent="0.25">
      <c r="A213">
        <v>10123</v>
      </c>
      <c r="B213" t="s">
        <v>400</v>
      </c>
      <c r="C213">
        <v>46</v>
      </c>
      <c r="D213">
        <v>114.84</v>
      </c>
      <c r="E213">
        <v>3</v>
      </c>
      <c r="F213">
        <f>orderdetails[[#This Row],[quantityOrdered]]*orderdetails[[#This Row],[priceEach]]</f>
        <v>5282.64</v>
      </c>
      <c r="G213" t="str">
        <f>VLOOKUP(orderdetails[[#This Row],[orderNumber]],orders!$A:$H,8,FALSE)</f>
        <v>2003-Q2</v>
      </c>
      <c r="H213" t="str">
        <f>VLOOKUP(orderdetails[[#This Row],[orderNumber]],orders!A:I,9,FALSE)</f>
        <v>2003-05</v>
      </c>
      <c r="I213" t="str">
        <f>VLOOKUP(orderdetails[[#This Row],[productCode]],products!$A:$I,3,FALSE)</f>
        <v>Classic Cars</v>
      </c>
      <c r="J213" t="str">
        <f>VLOOKUP(orderdetails[[#This Row],[productCode]],products!A:I,2,FALSE)</f>
        <v>1999 Indy 500 Monte Carlo SS</v>
      </c>
    </row>
    <row r="214" spans="1:10" x14ac:dyDescent="0.25">
      <c r="A214">
        <v>10123</v>
      </c>
      <c r="B214" t="s">
        <v>401</v>
      </c>
      <c r="C214">
        <v>34</v>
      </c>
      <c r="D214">
        <v>117.26</v>
      </c>
      <c r="E214">
        <v>4</v>
      </c>
      <c r="F214">
        <f>orderdetails[[#This Row],[quantityOrdered]]*orderdetails[[#This Row],[priceEach]]</f>
        <v>3986.84</v>
      </c>
      <c r="G214" t="str">
        <f>VLOOKUP(orderdetails[[#This Row],[orderNumber]],orders!$A:$H,8,FALSE)</f>
        <v>2003-Q2</v>
      </c>
      <c r="H214" t="str">
        <f>VLOOKUP(orderdetails[[#This Row],[orderNumber]],orders!A:I,9,FALSE)</f>
        <v>2003-05</v>
      </c>
      <c r="I214" t="str">
        <f>VLOOKUP(orderdetails[[#This Row],[productCode]],products!$A:$I,3,FALSE)</f>
        <v>Classic Cars</v>
      </c>
      <c r="J214" t="str">
        <f>VLOOKUP(orderdetails[[#This Row],[productCode]],products!A:I,2,FALSE)</f>
        <v>1948 Porsche Type 356 Roadster</v>
      </c>
    </row>
    <row r="215" spans="1:10" x14ac:dyDescent="0.25">
      <c r="A215">
        <v>10123</v>
      </c>
      <c r="B215" t="s">
        <v>406</v>
      </c>
      <c r="C215">
        <v>50</v>
      </c>
      <c r="D215">
        <v>43.27</v>
      </c>
      <c r="E215">
        <v>1</v>
      </c>
      <c r="F215">
        <f>orderdetails[[#This Row],[quantityOrdered]]*orderdetails[[#This Row],[priceEach]]</f>
        <v>2163.5</v>
      </c>
      <c r="G215" t="str">
        <f>VLOOKUP(orderdetails[[#This Row],[orderNumber]],orders!$A:$H,8,FALSE)</f>
        <v>2003-Q2</v>
      </c>
      <c r="H215" t="str">
        <f>VLOOKUP(orderdetails[[#This Row],[orderNumber]],orders!A:I,9,FALSE)</f>
        <v>2003-05</v>
      </c>
      <c r="I215" t="str">
        <f>VLOOKUP(orderdetails[[#This Row],[productCode]],products!$A:$I,3,FALSE)</f>
        <v>Classic Cars</v>
      </c>
      <c r="J215" t="str">
        <f>VLOOKUP(orderdetails[[#This Row],[productCode]],products!A:I,2,FALSE)</f>
        <v>1966 Shelby Cobra 427 S/C</v>
      </c>
    </row>
    <row r="216" spans="1:10" x14ac:dyDescent="0.25">
      <c r="A216">
        <v>10124</v>
      </c>
      <c r="B216" t="s">
        <v>302</v>
      </c>
      <c r="C216">
        <v>21</v>
      </c>
      <c r="D216">
        <v>153</v>
      </c>
      <c r="E216">
        <v>6</v>
      </c>
      <c r="F216">
        <f>orderdetails[[#This Row],[quantityOrdered]]*orderdetails[[#This Row],[priceEach]]</f>
        <v>3213</v>
      </c>
      <c r="G216" t="str">
        <f>VLOOKUP(orderdetails[[#This Row],[orderNumber]],orders!$A:$H,8,FALSE)</f>
        <v>2003-Q2</v>
      </c>
      <c r="H216" t="str">
        <f>VLOOKUP(orderdetails[[#This Row],[orderNumber]],orders!A:I,9,FALSE)</f>
        <v>2003-05</v>
      </c>
      <c r="I216" t="str">
        <f>VLOOKUP(orderdetails[[#This Row],[productCode]],products!$A:$I,3,FALSE)</f>
        <v>Vintage Cars</v>
      </c>
      <c r="J216" t="str">
        <f>VLOOKUP(orderdetails[[#This Row],[productCode]],products!A:I,2,FALSE)</f>
        <v>1917 Grand Touring Sedan</v>
      </c>
    </row>
    <row r="217" spans="1:10" x14ac:dyDescent="0.25">
      <c r="A217">
        <v>10124</v>
      </c>
      <c r="B217" t="s">
        <v>303</v>
      </c>
      <c r="C217">
        <v>42</v>
      </c>
      <c r="D217">
        <v>58.12</v>
      </c>
      <c r="E217">
        <v>5</v>
      </c>
      <c r="F217">
        <f>orderdetails[[#This Row],[quantityOrdered]]*orderdetails[[#This Row],[priceEach]]</f>
        <v>2441.04</v>
      </c>
      <c r="G217" t="str">
        <f>VLOOKUP(orderdetails[[#This Row],[orderNumber]],orders!$A:$H,8,FALSE)</f>
        <v>2003-Q2</v>
      </c>
      <c r="H217" t="str">
        <f>VLOOKUP(orderdetails[[#This Row],[orderNumber]],orders!A:I,9,FALSE)</f>
        <v>2003-05</v>
      </c>
      <c r="I217" t="str">
        <f>VLOOKUP(orderdetails[[#This Row],[productCode]],products!$A:$I,3,FALSE)</f>
        <v>Vintage Cars</v>
      </c>
      <c r="J217" t="str">
        <f>VLOOKUP(orderdetails[[#This Row],[productCode]],products!A:I,2,FALSE)</f>
        <v>1911 Ford Town Car</v>
      </c>
    </row>
    <row r="218" spans="1:10" x14ac:dyDescent="0.25">
      <c r="A218">
        <v>10124</v>
      </c>
      <c r="B218" t="s">
        <v>306</v>
      </c>
      <c r="C218">
        <v>42</v>
      </c>
      <c r="D218">
        <v>111.87</v>
      </c>
      <c r="E218">
        <v>3</v>
      </c>
      <c r="F218">
        <f>orderdetails[[#This Row],[quantityOrdered]]*orderdetails[[#This Row],[priceEach]]</f>
        <v>4698.54</v>
      </c>
      <c r="G218" t="str">
        <f>VLOOKUP(orderdetails[[#This Row],[orderNumber]],orders!$A:$H,8,FALSE)</f>
        <v>2003-Q2</v>
      </c>
      <c r="H218" t="str">
        <f>VLOOKUP(orderdetails[[#This Row],[orderNumber]],orders!A:I,9,FALSE)</f>
        <v>2003-05</v>
      </c>
      <c r="I218" t="str">
        <f>VLOOKUP(orderdetails[[#This Row],[productCode]],products!$A:$I,3,FALSE)</f>
        <v>Vintage Cars</v>
      </c>
      <c r="J218" t="str">
        <f>VLOOKUP(orderdetails[[#This Row],[productCode]],products!A:I,2,FALSE)</f>
        <v>1932 Model A Ford J-Coupe</v>
      </c>
    </row>
    <row r="219" spans="1:10" x14ac:dyDescent="0.25">
      <c r="A219">
        <v>10124</v>
      </c>
      <c r="B219" t="s">
        <v>304</v>
      </c>
      <c r="C219">
        <v>36</v>
      </c>
      <c r="D219">
        <v>75.459999999999994</v>
      </c>
      <c r="E219">
        <v>7</v>
      </c>
      <c r="F219">
        <f>orderdetails[[#This Row],[quantityOrdered]]*orderdetails[[#This Row],[priceEach]]</f>
        <v>2716.56</v>
      </c>
      <c r="G219" t="str">
        <f>VLOOKUP(orderdetails[[#This Row],[orderNumber]],orders!$A:$H,8,FALSE)</f>
        <v>2003-Q2</v>
      </c>
      <c r="H219" t="str">
        <f>VLOOKUP(orderdetails[[#This Row],[orderNumber]],orders!A:I,9,FALSE)</f>
        <v>2003-05</v>
      </c>
      <c r="I219" t="str">
        <f>VLOOKUP(orderdetails[[#This Row],[productCode]],products!$A:$I,3,FALSE)</f>
        <v>Vintage Cars</v>
      </c>
      <c r="J219" t="str">
        <f>VLOOKUP(orderdetails[[#This Row],[productCode]],products!A:I,2,FALSE)</f>
        <v>1932 Alfa Romeo 8C2300 Spider Sport</v>
      </c>
    </row>
    <row r="220" spans="1:10" x14ac:dyDescent="0.25">
      <c r="A220">
        <v>10124</v>
      </c>
      <c r="B220" t="s">
        <v>404</v>
      </c>
      <c r="C220">
        <v>23</v>
      </c>
      <c r="D220">
        <v>66.28</v>
      </c>
      <c r="E220">
        <v>8</v>
      </c>
      <c r="F220">
        <f>orderdetails[[#This Row],[quantityOrdered]]*orderdetails[[#This Row],[priceEach]]</f>
        <v>1524.44</v>
      </c>
      <c r="G220" t="str">
        <f>VLOOKUP(orderdetails[[#This Row],[orderNumber]],orders!$A:$H,8,FALSE)</f>
        <v>2003-Q2</v>
      </c>
      <c r="H220" t="str">
        <f>VLOOKUP(orderdetails[[#This Row],[orderNumber]],orders!A:I,9,FALSE)</f>
        <v>2003-05</v>
      </c>
      <c r="I220" t="str">
        <f>VLOOKUP(orderdetails[[#This Row],[productCode]],products!$A:$I,3,FALSE)</f>
        <v>Classic Cars</v>
      </c>
      <c r="J220" t="str">
        <f>VLOOKUP(orderdetails[[#This Row],[productCode]],products!A:I,2,FALSE)</f>
        <v>1957 Ford Thunderbird</v>
      </c>
    </row>
    <row r="221" spans="1:10" x14ac:dyDescent="0.25">
      <c r="A221">
        <v>10124</v>
      </c>
      <c r="B221" t="s">
        <v>405</v>
      </c>
      <c r="C221">
        <v>22</v>
      </c>
      <c r="D221">
        <v>62.47</v>
      </c>
      <c r="E221">
        <v>12</v>
      </c>
      <c r="F221">
        <f>orderdetails[[#This Row],[quantityOrdered]]*orderdetails[[#This Row],[priceEach]]</f>
        <v>1374.34</v>
      </c>
      <c r="G221" t="str">
        <f>VLOOKUP(orderdetails[[#This Row],[orderNumber]],orders!$A:$H,8,FALSE)</f>
        <v>2003-Q2</v>
      </c>
      <c r="H221" t="str">
        <f>VLOOKUP(orderdetails[[#This Row],[orderNumber]],orders!A:I,9,FALSE)</f>
        <v>2003-05</v>
      </c>
      <c r="I221" t="str">
        <f>VLOOKUP(orderdetails[[#This Row],[productCode]],products!$A:$I,3,FALSE)</f>
        <v>Classic Cars</v>
      </c>
      <c r="J221" t="str">
        <f>VLOOKUP(orderdetails[[#This Row],[productCode]],products!A:I,2,FALSE)</f>
        <v>1970 Chevy Chevelle SS 454</v>
      </c>
    </row>
    <row r="222" spans="1:10" x14ac:dyDescent="0.25">
      <c r="A222">
        <v>10124</v>
      </c>
      <c r="B222" t="s">
        <v>308</v>
      </c>
      <c r="C222">
        <v>45</v>
      </c>
      <c r="D222">
        <v>30.53</v>
      </c>
      <c r="E222">
        <v>2</v>
      </c>
      <c r="F222">
        <f>orderdetails[[#This Row],[quantityOrdered]]*orderdetails[[#This Row],[priceEach]]</f>
        <v>1373.8500000000001</v>
      </c>
      <c r="G222" t="str">
        <f>VLOOKUP(orderdetails[[#This Row],[orderNumber]],orders!$A:$H,8,FALSE)</f>
        <v>2003-Q2</v>
      </c>
      <c r="H222" t="str">
        <f>VLOOKUP(orderdetails[[#This Row],[orderNumber]],orders!A:I,9,FALSE)</f>
        <v>2003-05</v>
      </c>
      <c r="I222" t="str">
        <f>VLOOKUP(orderdetails[[#This Row],[productCode]],products!$A:$I,3,FALSE)</f>
        <v>Vintage Cars</v>
      </c>
      <c r="J222" t="str">
        <f>VLOOKUP(orderdetails[[#This Row],[productCode]],products!A:I,2,FALSE)</f>
        <v>1939 Chevrolet Deluxe Coupe</v>
      </c>
    </row>
    <row r="223" spans="1:10" x14ac:dyDescent="0.25">
      <c r="A223">
        <v>10124</v>
      </c>
      <c r="B223" t="s">
        <v>309</v>
      </c>
      <c r="C223">
        <v>22</v>
      </c>
      <c r="D223">
        <v>36.29</v>
      </c>
      <c r="E223">
        <v>1</v>
      </c>
      <c r="F223">
        <f>orderdetails[[#This Row],[quantityOrdered]]*orderdetails[[#This Row],[priceEach]]</f>
        <v>798.38</v>
      </c>
      <c r="G223" t="str">
        <f>VLOOKUP(orderdetails[[#This Row],[orderNumber]],orders!$A:$H,8,FALSE)</f>
        <v>2003-Q2</v>
      </c>
      <c r="H223" t="str">
        <f>VLOOKUP(orderdetails[[#This Row],[orderNumber]],orders!A:I,9,FALSE)</f>
        <v>2003-05</v>
      </c>
      <c r="I223" t="str">
        <f>VLOOKUP(orderdetails[[#This Row],[productCode]],products!$A:$I,3,FALSE)</f>
        <v>Vintage Cars</v>
      </c>
      <c r="J223" t="str">
        <f>VLOOKUP(orderdetails[[#This Row],[productCode]],products!A:I,2,FALSE)</f>
        <v>1938 Cadillac V-16 Presidential Limousine</v>
      </c>
    </row>
    <row r="224" spans="1:10" x14ac:dyDescent="0.25">
      <c r="A224">
        <v>10124</v>
      </c>
      <c r="B224" t="s">
        <v>407</v>
      </c>
      <c r="C224">
        <v>32</v>
      </c>
      <c r="D224">
        <v>74.510000000000005</v>
      </c>
      <c r="E224">
        <v>10</v>
      </c>
      <c r="F224">
        <f>orderdetails[[#This Row],[quantityOrdered]]*orderdetails[[#This Row],[priceEach]]</f>
        <v>2384.3200000000002</v>
      </c>
      <c r="G224" t="str">
        <f>VLOOKUP(orderdetails[[#This Row],[orderNumber]],orders!$A:$H,8,FALSE)</f>
        <v>2003-Q2</v>
      </c>
      <c r="H224" t="str">
        <f>VLOOKUP(orderdetails[[#This Row],[orderNumber]],orders!A:I,9,FALSE)</f>
        <v>2003-05</v>
      </c>
      <c r="I224" t="str">
        <f>VLOOKUP(orderdetails[[#This Row],[productCode]],products!$A:$I,3,FALSE)</f>
        <v>Classic Cars</v>
      </c>
      <c r="J224" t="str">
        <f>VLOOKUP(orderdetails[[#This Row],[productCode]],products!A:I,2,FALSE)</f>
        <v>1949 Jaguar XK 120</v>
      </c>
    </row>
    <row r="225" spans="1:10" x14ac:dyDescent="0.25">
      <c r="A225">
        <v>10124</v>
      </c>
      <c r="B225" t="s">
        <v>408</v>
      </c>
      <c r="C225">
        <v>25</v>
      </c>
      <c r="D225">
        <v>93.95</v>
      </c>
      <c r="E225">
        <v>9</v>
      </c>
      <c r="F225">
        <f>orderdetails[[#This Row],[quantityOrdered]]*orderdetails[[#This Row],[priceEach]]</f>
        <v>2348.75</v>
      </c>
      <c r="G225" t="str">
        <f>VLOOKUP(orderdetails[[#This Row],[orderNumber]],orders!$A:$H,8,FALSE)</f>
        <v>2003-Q2</v>
      </c>
      <c r="H225" t="str">
        <f>VLOOKUP(orderdetails[[#This Row],[orderNumber]],orders!A:I,9,FALSE)</f>
        <v>2003-05</v>
      </c>
      <c r="I225" t="str">
        <f>VLOOKUP(orderdetails[[#This Row],[productCode]],products!$A:$I,3,FALSE)</f>
        <v>Classic Cars</v>
      </c>
      <c r="J225" t="str">
        <f>VLOOKUP(orderdetails[[#This Row],[productCode]],products!A:I,2,FALSE)</f>
        <v>1952 Citroen-15CV</v>
      </c>
    </row>
    <row r="226" spans="1:10" x14ac:dyDescent="0.25">
      <c r="A226">
        <v>10124</v>
      </c>
      <c r="B226" t="s">
        <v>409</v>
      </c>
      <c r="C226">
        <v>49</v>
      </c>
      <c r="D226">
        <v>76.19</v>
      </c>
      <c r="E226">
        <v>11</v>
      </c>
      <c r="F226">
        <f>orderdetails[[#This Row],[quantityOrdered]]*orderdetails[[#This Row],[priceEach]]</f>
        <v>3733.31</v>
      </c>
      <c r="G226" t="str">
        <f>VLOOKUP(orderdetails[[#This Row],[orderNumber]],orders!$A:$H,8,FALSE)</f>
        <v>2003-Q2</v>
      </c>
      <c r="H226" t="str">
        <f>VLOOKUP(orderdetails[[#This Row],[orderNumber]],orders!A:I,9,FALSE)</f>
        <v>2003-05</v>
      </c>
      <c r="I226" t="str">
        <f>VLOOKUP(orderdetails[[#This Row],[productCode]],products!$A:$I,3,FALSE)</f>
        <v>Classic Cars</v>
      </c>
      <c r="J226" t="str">
        <f>VLOOKUP(orderdetails[[#This Row],[productCode]],products!A:I,2,FALSE)</f>
        <v>1969 Chevrolet Camaro Z28</v>
      </c>
    </row>
    <row r="227" spans="1:10" x14ac:dyDescent="0.25">
      <c r="A227">
        <v>10124</v>
      </c>
      <c r="B227" t="s">
        <v>410</v>
      </c>
      <c r="C227">
        <v>43</v>
      </c>
      <c r="D227">
        <v>101.73</v>
      </c>
      <c r="E227">
        <v>13</v>
      </c>
      <c r="F227">
        <f>orderdetails[[#This Row],[quantityOrdered]]*orderdetails[[#This Row],[priceEach]]</f>
        <v>4374.3900000000003</v>
      </c>
      <c r="G227" t="str">
        <f>VLOOKUP(orderdetails[[#This Row],[orderNumber]],orders!$A:$H,8,FALSE)</f>
        <v>2003-Q2</v>
      </c>
      <c r="H227" t="str">
        <f>VLOOKUP(orderdetails[[#This Row],[orderNumber]],orders!A:I,9,FALSE)</f>
        <v>2003-05</v>
      </c>
      <c r="I227" t="str">
        <f>VLOOKUP(orderdetails[[#This Row],[productCode]],products!$A:$I,3,FALSE)</f>
        <v>Classic Cars</v>
      </c>
      <c r="J227" t="str">
        <f>VLOOKUP(orderdetails[[#This Row],[productCode]],products!A:I,2,FALSE)</f>
        <v>2002 Chevy Corvette</v>
      </c>
    </row>
    <row r="228" spans="1:10" x14ac:dyDescent="0.25">
      <c r="A228">
        <v>10124</v>
      </c>
      <c r="B228" t="s">
        <v>305</v>
      </c>
      <c r="C228">
        <v>46</v>
      </c>
      <c r="D228">
        <v>36.11</v>
      </c>
      <c r="E228">
        <v>4</v>
      </c>
      <c r="F228">
        <f>orderdetails[[#This Row],[quantityOrdered]]*orderdetails[[#This Row],[priceEach]]</f>
        <v>1661.06</v>
      </c>
      <c r="G228" t="str">
        <f>VLOOKUP(orderdetails[[#This Row],[orderNumber]],orders!$A:$H,8,FALSE)</f>
        <v>2003-Q2</v>
      </c>
      <c r="H228" t="str">
        <f>VLOOKUP(orderdetails[[#This Row],[orderNumber]],orders!A:I,9,FALSE)</f>
        <v>2003-05</v>
      </c>
      <c r="I228" t="str">
        <f>VLOOKUP(orderdetails[[#This Row],[productCode]],products!$A:$I,3,FALSE)</f>
        <v>Vintage Cars</v>
      </c>
      <c r="J228" t="str">
        <f>VLOOKUP(orderdetails[[#This Row],[productCode]],products!A:I,2,FALSE)</f>
        <v>1936 Mercedes Benz 500k Roadster</v>
      </c>
    </row>
    <row r="229" spans="1:10" x14ac:dyDescent="0.25">
      <c r="A229">
        <v>10125</v>
      </c>
      <c r="B229" t="s">
        <v>310</v>
      </c>
      <c r="C229">
        <v>32</v>
      </c>
      <c r="D229">
        <v>89.38</v>
      </c>
      <c r="E229">
        <v>1</v>
      </c>
      <c r="F229">
        <f>orderdetails[[#This Row],[quantityOrdered]]*orderdetails[[#This Row],[priceEach]]</f>
        <v>2860.16</v>
      </c>
      <c r="G229" t="str">
        <f>VLOOKUP(orderdetails[[#This Row],[orderNumber]],orders!$A:$H,8,FALSE)</f>
        <v>2003-Q2</v>
      </c>
      <c r="H229" t="str">
        <f>VLOOKUP(orderdetails[[#This Row],[orderNumber]],orders!A:I,9,FALSE)</f>
        <v>2003-05</v>
      </c>
      <c r="I229" t="str">
        <f>VLOOKUP(orderdetails[[#This Row],[productCode]],products!$A:$I,3,FALSE)</f>
        <v>Vintage Cars</v>
      </c>
      <c r="J229" t="str">
        <f>VLOOKUP(orderdetails[[#This Row],[productCode]],products!A:I,2,FALSE)</f>
        <v>1937 Lincoln Berline</v>
      </c>
    </row>
    <row r="230" spans="1:10" x14ac:dyDescent="0.25">
      <c r="A230">
        <v>10125</v>
      </c>
      <c r="B230" t="s">
        <v>307</v>
      </c>
      <c r="C230">
        <v>34</v>
      </c>
      <c r="D230">
        <v>138.38</v>
      </c>
      <c r="E230">
        <v>2</v>
      </c>
      <c r="F230">
        <f>orderdetails[[#This Row],[quantityOrdered]]*orderdetails[[#This Row],[priceEach]]</f>
        <v>4704.92</v>
      </c>
      <c r="G230" t="str">
        <f>VLOOKUP(orderdetails[[#This Row],[orderNumber]],orders!$A:$H,8,FALSE)</f>
        <v>2003-Q2</v>
      </c>
      <c r="H230" t="str">
        <f>VLOOKUP(orderdetails[[#This Row],[orderNumber]],orders!A:I,9,FALSE)</f>
        <v>2003-05</v>
      </c>
      <c r="I230" t="str">
        <f>VLOOKUP(orderdetails[[#This Row],[productCode]],products!$A:$I,3,FALSE)</f>
        <v>Vintage Cars</v>
      </c>
      <c r="J230" t="str">
        <f>VLOOKUP(orderdetails[[#This Row],[productCode]],products!A:I,2,FALSE)</f>
        <v>1928 Mercedes-Benz SSK</v>
      </c>
    </row>
    <row r="231" spans="1:10" x14ac:dyDescent="0.25">
      <c r="A231">
        <v>10126</v>
      </c>
      <c r="B231" t="s">
        <v>312</v>
      </c>
      <c r="C231">
        <v>38</v>
      </c>
      <c r="D231">
        <v>205.73</v>
      </c>
      <c r="E231">
        <v>11</v>
      </c>
      <c r="F231">
        <f>orderdetails[[#This Row],[quantityOrdered]]*orderdetails[[#This Row],[priceEach]]</f>
        <v>7817.74</v>
      </c>
      <c r="G231" t="str">
        <f>VLOOKUP(orderdetails[[#This Row],[orderNumber]],orders!$A:$H,8,FALSE)</f>
        <v>2003-Q2</v>
      </c>
      <c r="H231" t="str">
        <f>VLOOKUP(orderdetails[[#This Row],[orderNumber]],orders!A:I,9,FALSE)</f>
        <v>2003-05</v>
      </c>
      <c r="I231" t="str">
        <f>VLOOKUP(orderdetails[[#This Row],[productCode]],products!$A:$I,3,FALSE)</f>
        <v>Classic Cars</v>
      </c>
      <c r="J231" t="str">
        <f>VLOOKUP(orderdetails[[#This Row],[productCode]],products!A:I,2,FALSE)</f>
        <v>1952 Alpine Renault 1300</v>
      </c>
    </row>
    <row r="232" spans="1:10" x14ac:dyDescent="0.25">
      <c r="A232">
        <v>10126</v>
      </c>
      <c r="B232" t="s">
        <v>313</v>
      </c>
      <c r="C232">
        <v>22</v>
      </c>
      <c r="D232">
        <v>122.62</v>
      </c>
      <c r="E232">
        <v>4</v>
      </c>
      <c r="F232">
        <f>orderdetails[[#This Row],[quantityOrdered]]*orderdetails[[#This Row],[priceEach]]</f>
        <v>2697.6400000000003</v>
      </c>
      <c r="G232" t="str">
        <f>VLOOKUP(orderdetails[[#This Row],[orderNumber]],orders!$A:$H,8,FALSE)</f>
        <v>2003-Q2</v>
      </c>
      <c r="H232" t="str">
        <f>VLOOKUP(orderdetails[[#This Row],[orderNumber]],orders!A:I,9,FALSE)</f>
        <v>2003-05</v>
      </c>
      <c r="I232" t="str">
        <f>VLOOKUP(orderdetails[[#This Row],[productCode]],products!$A:$I,3,FALSE)</f>
        <v>Classic Cars</v>
      </c>
      <c r="J232" t="str">
        <f>VLOOKUP(orderdetails[[#This Row],[productCode]],products!A:I,2,FALSE)</f>
        <v>1962 LanciaA Delta 16V</v>
      </c>
    </row>
    <row r="233" spans="1:10" x14ac:dyDescent="0.25">
      <c r="A233">
        <v>10126</v>
      </c>
      <c r="B233" t="s">
        <v>314</v>
      </c>
      <c r="C233">
        <v>21</v>
      </c>
      <c r="D233">
        <v>135.30000000000001</v>
      </c>
      <c r="E233">
        <v>8</v>
      </c>
      <c r="F233">
        <f>orderdetails[[#This Row],[quantityOrdered]]*orderdetails[[#This Row],[priceEach]]</f>
        <v>2841.3</v>
      </c>
      <c r="G233" t="str">
        <f>VLOOKUP(orderdetails[[#This Row],[orderNumber]],orders!$A:$H,8,FALSE)</f>
        <v>2003-Q2</v>
      </c>
      <c r="H233" t="str">
        <f>VLOOKUP(orderdetails[[#This Row],[orderNumber]],orders!A:I,9,FALSE)</f>
        <v>2003-05</v>
      </c>
      <c r="I233" t="str">
        <f>VLOOKUP(orderdetails[[#This Row],[productCode]],products!$A:$I,3,FALSE)</f>
        <v>Trucks and Buses</v>
      </c>
      <c r="J233" t="str">
        <f>VLOOKUP(orderdetails[[#This Row],[productCode]],products!A:I,2,FALSE)</f>
        <v>1958 Setra Bus</v>
      </c>
    </row>
    <row r="234" spans="1:10" x14ac:dyDescent="0.25">
      <c r="A234">
        <v>10126</v>
      </c>
      <c r="B234" t="s">
        <v>315</v>
      </c>
      <c r="C234">
        <v>38</v>
      </c>
      <c r="D234">
        <v>116.67</v>
      </c>
      <c r="E234">
        <v>10</v>
      </c>
      <c r="F234">
        <f>orderdetails[[#This Row],[quantityOrdered]]*orderdetails[[#This Row],[priceEach]]</f>
        <v>4433.46</v>
      </c>
      <c r="G234" t="str">
        <f>VLOOKUP(orderdetails[[#This Row],[orderNumber]],orders!$A:$H,8,FALSE)</f>
        <v>2003-Q2</v>
      </c>
      <c r="H234" t="str">
        <f>VLOOKUP(orderdetails[[#This Row],[orderNumber]],orders!A:I,9,FALSE)</f>
        <v>2003-05</v>
      </c>
      <c r="I234" t="str">
        <f>VLOOKUP(orderdetails[[#This Row],[productCode]],products!$A:$I,3,FALSE)</f>
        <v>Trucks and Buses</v>
      </c>
      <c r="J234" t="str">
        <f>VLOOKUP(orderdetails[[#This Row],[productCode]],products!A:I,2,FALSE)</f>
        <v>1940 Ford Pickup Truck</v>
      </c>
    </row>
    <row r="235" spans="1:10" x14ac:dyDescent="0.25">
      <c r="A235">
        <v>10126</v>
      </c>
      <c r="B235" t="s">
        <v>311</v>
      </c>
      <c r="C235">
        <v>42</v>
      </c>
      <c r="D235">
        <v>51.21</v>
      </c>
      <c r="E235">
        <v>17</v>
      </c>
      <c r="F235">
        <f>orderdetails[[#This Row],[quantityOrdered]]*orderdetails[[#This Row],[priceEach]]</f>
        <v>2150.8200000000002</v>
      </c>
      <c r="G235" t="str">
        <f>VLOOKUP(orderdetails[[#This Row],[orderNumber]],orders!$A:$H,8,FALSE)</f>
        <v>2003-Q2</v>
      </c>
      <c r="H235" t="str">
        <f>VLOOKUP(orderdetails[[#This Row],[orderNumber]],orders!A:I,9,FALSE)</f>
        <v>2003-05</v>
      </c>
      <c r="I235" t="str">
        <f>VLOOKUP(orderdetails[[#This Row],[productCode]],products!$A:$I,3,FALSE)</f>
        <v>Vintage Cars</v>
      </c>
      <c r="J235" t="str">
        <f>VLOOKUP(orderdetails[[#This Row],[productCode]],products!A:I,2,FALSE)</f>
        <v>1936 Mercedes-Benz 500K Special Roadster</v>
      </c>
    </row>
    <row r="236" spans="1:10" x14ac:dyDescent="0.25">
      <c r="A236">
        <v>10126</v>
      </c>
      <c r="B236" t="s">
        <v>316</v>
      </c>
      <c r="C236">
        <v>43</v>
      </c>
      <c r="D236">
        <v>51.05</v>
      </c>
      <c r="E236">
        <v>2</v>
      </c>
      <c r="F236">
        <f>orderdetails[[#This Row],[quantityOrdered]]*orderdetails[[#This Row],[priceEach]]</f>
        <v>2195.15</v>
      </c>
      <c r="G236" t="str">
        <f>VLOOKUP(orderdetails[[#This Row],[orderNumber]],orders!$A:$H,8,FALSE)</f>
        <v>2003-Q2</v>
      </c>
      <c r="H236" t="str">
        <f>VLOOKUP(orderdetails[[#This Row],[orderNumber]],orders!A:I,9,FALSE)</f>
        <v>2003-05</v>
      </c>
      <c r="I236" t="str">
        <f>VLOOKUP(orderdetails[[#This Row],[productCode]],products!$A:$I,3,FALSE)</f>
        <v>Trucks and Buses</v>
      </c>
      <c r="J236" t="str">
        <f>VLOOKUP(orderdetails[[#This Row],[productCode]],products!A:I,2,FALSE)</f>
        <v>1926 Ford Fire Engine</v>
      </c>
    </row>
    <row r="237" spans="1:10" x14ac:dyDescent="0.25">
      <c r="A237">
        <v>10126</v>
      </c>
      <c r="B237" t="s">
        <v>317</v>
      </c>
      <c r="C237">
        <v>31</v>
      </c>
      <c r="D237">
        <v>93.21</v>
      </c>
      <c r="E237">
        <v>12</v>
      </c>
      <c r="F237">
        <f>orderdetails[[#This Row],[quantityOrdered]]*orderdetails[[#This Row],[priceEach]]</f>
        <v>2889.5099999999998</v>
      </c>
      <c r="G237" t="str">
        <f>VLOOKUP(orderdetails[[#This Row],[orderNumber]],orders!$A:$H,8,FALSE)</f>
        <v>2003-Q2</v>
      </c>
      <c r="H237" t="str">
        <f>VLOOKUP(orderdetails[[#This Row],[orderNumber]],orders!A:I,9,FALSE)</f>
        <v>2003-05</v>
      </c>
      <c r="I237" t="str">
        <f>VLOOKUP(orderdetails[[#This Row],[productCode]],products!$A:$I,3,FALSE)</f>
        <v>Vintage Cars</v>
      </c>
      <c r="J237" t="str">
        <f>VLOOKUP(orderdetails[[#This Row],[productCode]],products!A:I,2,FALSE)</f>
        <v>1913 Ford Model T Speedster</v>
      </c>
    </row>
    <row r="238" spans="1:10" x14ac:dyDescent="0.25">
      <c r="A238">
        <v>10126</v>
      </c>
      <c r="B238" t="s">
        <v>318</v>
      </c>
      <c r="C238">
        <v>46</v>
      </c>
      <c r="D238">
        <v>61.84</v>
      </c>
      <c r="E238">
        <v>14</v>
      </c>
      <c r="F238">
        <f>orderdetails[[#This Row],[quantityOrdered]]*orderdetails[[#This Row],[priceEach]]</f>
        <v>2844.6400000000003</v>
      </c>
      <c r="G238" t="str">
        <f>VLOOKUP(orderdetails[[#This Row],[orderNumber]],orders!$A:$H,8,FALSE)</f>
        <v>2003-Q2</v>
      </c>
      <c r="H238" t="str">
        <f>VLOOKUP(orderdetails[[#This Row],[orderNumber]],orders!A:I,9,FALSE)</f>
        <v>2003-05</v>
      </c>
      <c r="I238" t="str">
        <f>VLOOKUP(orderdetails[[#This Row],[productCode]],products!$A:$I,3,FALSE)</f>
        <v>Vintage Cars</v>
      </c>
      <c r="J238" t="str">
        <f>VLOOKUP(orderdetails[[#This Row],[productCode]],products!A:I,2,FALSE)</f>
        <v>1934 Ford V8 Coupe</v>
      </c>
    </row>
    <row r="239" spans="1:10" x14ac:dyDescent="0.25">
      <c r="A239">
        <v>10126</v>
      </c>
      <c r="B239" t="s">
        <v>319</v>
      </c>
      <c r="C239">
        <v>30</v>
      </c>
      <c r="D239">
        <v>93.2</v>
      </c>
      <c r="E239">
        <v>13</v>
      </c>
      <c r="F239">
        <f>orderdetails[[#This Row],[quantityOrdered]]*orderdetails[[#This Row],[priceEach]]</f>
        <v>2796</v>
      </c>
      <c r="G239" t="str">
        <f>VLOOKUP(orderdetails[[#This Row],[orderNumber]],orders!$A:$H,8,FALSE)</f>
        <v>2003-Q2</v>
      </c>
      <c r="H239" t="str">
        <f>VLOOKUP(orderdetails[[#This Row],[orderNumber]],orders!A:I,9,FALSE)</f>
        <v>2003-05</v>
      </c>
      <c r="I239" t="str">
        <f>VLOOKUP(orderdetails[[#This Row],[productCode]],products!$A:$I,3,FALSE)</f>
        <v>Vintage Cars</v>
      </c>
      <c r="J239" t="str">
        <f>VLOOKUP(orderdetails[[#This Row],[productCode]],products!A:I,2,FALSE)</f>
        <v>18th Century Vintage Horse Carriage</v>
      </c>
    </row>
    <row r="240" spans="1:10" x14ac:dyDescent="0.25">
      <c r="A240">
        <v>10126</v>
      </c>
      <c r="B240" t="s">
        <v>320</v>
      </c>
      <c r="C240">
        <v>38</v>
      </c>
      <c r="D240">
        <v>94.25</v>
      </c>
      <c r="E240">
        <v>16</v>
      </c>
      <c r="F240">
        <f>orderdetails[[#This Row],[quantityOrdered]]*orderdetails[[#This Row],[priceEach]]</f>
        <v>3581.5</v>
      </c>
      <c r="G240" t="str">
        <f>VLOOKUP(orderdetails[[#This Row],[orderNumber]],orders!$A:$H,8,FALSE)</f>
        <v>2003-Q2</v>
      </c>
      <c r="H240" t="str">
        <f>VLOOKUP(orderdetails[[#This Row],[orderNumber]],orders!A:I,9,FALSE)</f>
        <v>2003-05</v>
      </c>
      <c r="I240" t="str">
        <f>VLOOKUP(orderdetails[[#This Row],[productCode]],products!$A:$I,3,FALSE)</f>
        <v>Vintage Cars</v>
      </c>
      <c r="J240" t="str">
        <f>VLOOKUP(orderdetails[[#This Row],[productCode]],products!A:I,2,FALSE)</f>
        <v>1917 Maxwell Touring Car</v>
      </c>
    </row>
    <row r="241" spans="1:10" x14ac:dyDescent="0.25">
      <c r="A241">
        <v>10126</v>
      </c>
      <c r="B241" t="s">
        <v>321</v>
      </c>
      <c r="C241">
        <v>50</v>
      </c>
      <c r="D241">
        <v>102.92</v>
      </c>
      <c r="E241">
        <v>5</v>
      </c>
      <c r="F241">
        <f>orderdetails[[#This Row],[quantityOrdered]]*orderdetails[[#This Row],[priceEach]]</f>
        <v>5146</v>
      </c>
      <c r="G241" t="str">
        <f>VLOOKUP(orderdetails[[#This Row],[orderNumber]],orders!$A:$H,8,FALSE)</f>
        <v>2003-Q2</v>
      </c>
      <c r="H241" t="str">
        <f>VLOOKUP(orderdetails[[#This Row],[orderNumber]],orders!A:I,9,FALSE)</f>
        <v>2003-05</v>
      </c>
      <c r="I241" t="str">
        <f>VLOOKUP(orderdetails[[#This Row],[productCode]],products!$A:$I,3,FALSE)</f>
        <v>Trucks and Buses</v>
      </c>
      <c r="J241" t="str">
        <f>VLOOKUP(orderdetails[[#This Row],[productCode]],products!A:I,2,FALSE)</f>
        <v>1940s Ford truck</v>
      </c>
    </row>
    <row r="242" spans="1:10" x14ac:dyDescent="0.25">
      <c r="A242">
        <v>10126</v>
      </c>
      <c r="B242" t="s">
        <v>322</v>
      </c>
      <c r="C242">
        <v>43</v>
      </c>
      <c r="D242">
        <v>47.29</v>
      </c>
      <c r="E242">
        <v>9</v>
      </c>
      <c r="F242">
        <f>orderdetails[[#This Row],[quantityOrdered]]*orderdetails[[#This Row],[priceEach]]</f>
        <v>2033.47</v>
      </c>
      <c r="G242" t="str">
        <f>VLOOKUP(orderdetails[[#This Row],[orderNumber]],orders!$A:$H,8,FALSE)</f>
        <v>2003-Q2</v>
      </c>
      <c r="H242" t="str">
        <f>VLOOKUP(orderdetails[[#This Row],[orderNumber]],orders!A:I,9,FALSE)</f>
        <v>2003-05</v>
      </c>
      <c r="I242" t="str">
        <f>VLOOKUP(orderdetails[[#This Row],[productCode]],products!$A:$I,3,FALSE)</f>
        <v>Vintage Cars</v>
      </c>
      <c r="J242" t="str">
        <f>VLOOKUP(orderdetails[[#This Row],[productCode]],products!A:I,2,FALSE)</f>
        <v>1939 Cadillac Limousine</v>
      </c>
    </row>
    <row r="243" spans="1:10" x14ac:dyDescent="0.25">
      <c r="A243">
        <v>10126</v>
      </c>
      <c r="B243" t="s">
        <v>323</v>
      </c>
      <c r="C243">
        <v>27</v>
      </c>
      <c r="D243">
        <v>122.68</v>
      </c>
      <c r="E243">
        <v>1</v>
      </c>
      <c r="F243">
        <f>orderdetails[[#This Row],[quantityOrdered]]*orderdetails[[#This Row],[priceEach]]</f>
        <v>3312.36</v>
      </c>
      <c r="G243" t="str">
        <f>VLOOKUP(orderdetails[[#This Row],[orderNumber]],orders!$A:$H,8,FALSE)</f>
        <v>2003-Q2</v>
      </c>
      <c r="H243" t="str">
        <f>VLOOKUP(orderdetails[[#This Row],[orderNumber]],orders!A:I,9,FALSE)</f>
        <v>2003-05</v>
      </c>
      <c r="I243" t="str">
        <f>VLOOKUP(orderdetails[[#This Row],[productCode]],products!$A:$I,3,FALSE)</f>
        <v>Trucks and Buses</v>
      </c>
      <c r="J243" t="str">
        <f>VLOOKUP(orderdetails[[#This Row],[productCode]],products!A:I,2,FALSE)</f>
        <v>1962 Volkswagen Microbus</v>
      </c>
    </row>
    <row r="244" spans="1:10" x14ac:dyDescent="0.25">
      <c r="A244">
        <v>10126</v>
      </c>
      <c r="B244" t="s">
        <v>324</v>
      </c>
      <c r="C244">
        <v>34</v>
      </c>
      <c r="D244">
        <v>83.76</v>
      </c>
      <c r="E244">
        <v>15</v>
      </c>
      <c r="F244">
        <f>orderdetails[[#This Row],[quantityOrdered]]*orderdetails[[#This Row],[priceEach]]</f>
        <v>2847.84</v>
      </c>
      <c r="G244" t="str">
        <f>VLOOKUP(orderdetails[[#This Row],[orderNumber]],orders!$A:$H,8,FALSE)</f>
        <v>2003-Q2</v>
      </c>
      <c r="H244" t="str">
        <f>VLOOKUP(orderdetails[[#This Row],[orderNumber]],orders!A:I,9,FALSE)</f>
        <v>2003-05</v>
      </c>
      <c r="I244" t="str">
        <f>VLOOKUP(orderdetails[[#This Row],[productCode]],products!$A:$I,3,FALSE)</f>
        <v>Vintage Cars</v>
      </c>
      <c r="J244" t="str">
        <f>VLOOKUP(orderdetails[[#This Row],[productCode]],products!A:I,2,FALSE)</f>
        <v>1936 Chrysler Airflow</v>
      </c>
    </row>
    <row r="245" spans="1:10" x14ac:dyDescent="0.25">
      <c r="A245">
        <v>10126</v>
      </c>
      <c r="B245" t="s">
        <v>325</v>
      </c>
      <c r="C245">
        <v>43</v>
      </c>
      <c r="D245">
        <v>82.83</v>
      </c>
      <c r="E245">
        <v>3</v>
      </c>
      <c r="F245">
        <f>orderdetails[[#This Row],[quantityOrdered]]*orderdetails[[#This Row],[priceEach]]</f>
        <v>3561.69</v>
      </c>
      <c r="G245" t="str">
        <f>VLOOKUP(orderdetails[[#This Row],[orderNumber]],orders!$A:$H,8,FALSE)</f>
        <v>2003-Q2</v>
      </c>
      <c r="H245" t="str">
        <f>VLOOKUP(orderdetails[[#This Row],[orderNumber]],orders!A:I,9,FALSE)</f>
        <v>2003-05</v>
      </c>
      <c r="I245" t="str">
        <f>VLOOKUP(orderdetails[[#This Row],[productCode]],products!$A:$I,3,FALSE)</f>
        <v>Trucks and Buses</v>
      </c>
      <c r="J245" t="str">
        <f>VLOOKUP(orderdetails[[#This Row],[productCode]],products!A:I,2,FALSE)</f>
        <v>1980’s GM Manhattan Express</v>
      </c>
    </row>
    <row r="246" spans="1:10" x14ac:dyDescent="0.25">
      <c r="A246">
        <v>10126</v>
      </c>
      <c r="B246" t="s">
        <v>326</v>
      </c>
      <c r="C246">
        <v>26</v>
      </c>
      <c r="D246">
        <v>62.05</v>
      </c>
      <c r="E246">
        <v>7</v>
      </c>
      <c r="F246">
        <f>orderdetails[[#This Row],[quantityOrdered]]*orderdetails[[#This Row],[priceEach]]</f>
        <v>1613.3</v>
      </c>
      <c r="G246" t="str">
        <f>VLOOKUP(orderdetails[[#This Row],[orderNumber]],orders!$A:$H,8,FALSE)</f>
        <v>2003-Q2</v>
      </c>
      <c r="H246" t="str">
        <f>VLOOKUP(orderdetails[[#This Row],[orderNumber]],orders!A:I,9,FALSE)</f>
        <v>2003-05</v>
      </c>
      <c r="I246" t="str">
        <f>VLOOKUP(orderdetails[[#This Row],[productCode]],products!$A:$I,3,FALSE)</f>
        <v>Trucks and Buses</v>
      </c>
      <c r="J246" t="str">
        <f>VLOOKUP(orderdetails[[#This Row],[productCode]],products!A:I,2,FALSE)</f>
        <v>1996 Peterbilt 379 Stake Bed with Outrigger</v>
      </c>
    </row>
    <row r="247" spans="1:10" x14ac:dyDescent="0.25">
      <c r="A247">
        <v>10126</v>
      </c>
      <c r="B247" t="s">
        <v>327</v>
      </c>
      <c r="C247">
        <v>45</v>
      </c>
      <c r="D247">
        <v>97.1</v>
      </c>
      <c r="E247">
        <v>6</v>
      </c>
      <c r="F247">
        <f>orderdetails[[#This Row],[quantityOrdered]]*orderdetails[[#This Row],[priceEach]]</f>
        <v>4369.5</v>
      </c>
      <c r="G247" t="str">
        <f>VLOOKUP(orderdetails[[#This Row],[orderNumber]],orders!$A:$H,8,FALSE)</f>
        <v>2003-Q2</v>
      </c>
      <c r="H247" t="str">
        <f>VLOOKUP(orderdetails[[#This Row],[orderNumber]],orders!A:I,9,FALSE)</f>
        <v>2003-05</v>
      </c>
      <c r="I247" t="str">
        <f>VLOOKUP(orderdetails[[#This Row],[productCode]],products!$A:$I,3,FALSE)</f>
        <v>Classic Cars</v>
      </c>
      <c r="J247" t="str">
        <f>VLOOKUP(orderdetails[[#This Row],[productCode]],products!A:I,2,FALSE)</f>
        <v>1982 Camaro Z28</v>
      </c>
    </row>
    <row r="248" spans="1:10" x14ac:dyDescent="0.25">
      <c r="A248">
        <v>10127</v>
      </c>
      <c r="B248" t="s">
        <v>342</v>
      </c>
      <c r="C248">
        <v>46</v>
      </c>
      <c r="D248">
        <v>193.25</v>
      </c>
      <c r="E248">
        <v>2</v>
      </c>
      <c r="F248">
        <f>orderdetails[[#This Row],[quantityOrdered]]*orderdetails[[#This Row],[priceEach]]</f>
        <v>8889.5</v>
      </c>
      <c r="G248" t="str">
        <f>VLOOKUP(orderdetails[[#This Row],[orderNumber]],orders!$A:$H,8,FALSE)</f>
        <v>2003-Q2</v>
      </c>
      <c r="H248" t="str">
        <f>VLOOKUP(orderdetails[[#This Row],[orderNumber]],orders!A:I,9,FALSE)</f>
        <v>2003-06</v>
      </c>
      <c r="I248" t="str">
        <f>VLOOKUP(orderdetails[[#This Row],[productCode]],products!$A:$I,3,FALSE)</f>
        <v>Classic Cars</v>
      </c>
      <c r="J248" t="str">
        <f>VLOOKUP(orderdetails[[#This Row],[productCode]],products!A:I,2,FALSE)</f>
        <v>2001 Ferrari Enzo</v>
      </c>
    </row>
    <row r="249" spans="1:10" x14ac:dyDescent="0.25">
      <c r="A249">
        <v>10127</v>
      </c>
      <c r="B249" t="s">
        <v>328</v>
      </c>
      <c r="C249">
        <v>46</v>
      </c>
      <c r="D249">
        <v>140.5</v>
      </c>
      <c r="E249">
        <v>3</v>
      </c>
      <c r="F249">
        <f>orderdetails[[#This Row],[quantityOrdered]]*orderdetails[[#This Row],[priceEach]]</f>
        <v>6463</v>
      </c>
      <c r="G249" t="str">
        <f>VLOOKUP(orderdetails[[#This Row],[orderNumber]],orders!$A:$H,8,FALSE)</f>
        <v>2003-Q2</v>
      </c>
      <c r="H249" t="str">
        <f>VLOOKUP(orderdetails[[#This Row],[orderNumber]],orders!A:I,9,FALSE)</f>
        <v>2003-06</v>
      </c>
      <c r="I249" t="str">
        <f>VLOOKUP(orderdetails[[#This Row],[productCode]],products!$A:$I,3,FALSE)</f>
        <v>Classic Cars</v>
      </c>
      <c r="J249" t="str">
        <f>VLOOKUP(orderdetails[[#This Row],[productCode]],products!A:I,2,FALSE)</f>
        <v>1969 Corvair Monza</v>
      </c>
    </row>
    <row r="250" spans="1:10" x14ac:dyDescent="0.25">
      <c r="A250">
        <v>10127</v>
      </c>
      <c r="B250" t="s">
        <v>343</v>
      </c>
      <c r="C250">
        <v>42</v>
      </c>
      <c r="D250">
        <v>169.56</v>
      </c>
      <c r="E250">
        <v>1</v>
      </c>
      <c r="F250">
        <f>orderdetails[[#This Row],[quantityOrdered]]*orderdetails[[#This Row],[priceEach]]</f>
        <v>7121.52</v>
      </c>
      <c r="G250" t="str">
        <f>VLOOKUP(orderdetails[[#This Row],[orderNumber]],orders!$A:$H,8,FALSE)</f>
        <v>2003-Q2</v>
      </c>
      <c r="H250" t="str">
        <f>VLOOKUP(orderdetails[[#This Row],[orderNumber]],orders!A:I,9,FALSE)</f>
        <v>2003-06</v>
      </c>
      <c r="I250" t="str">
        <f>VLOOKUP(orderdetails[[#This Row],[productCode]],products!$A:$I,3,FALSE)</f>
        <v>Classic Cars</v>
      </c>
      <c r="J250" t="str">
        <f>VLOOKUP(orderdetails[[#This Row],[productCode]],products!A:I,2,FALSE)</f>
        <v>1969 Ford Falcon</v>
      </c>
    </row>
    <row r="251" spans="1:10" x14ac:dyDescent="0.25">
      <c r="A251">
        <v>10127</v>
      </c>
      <c r="B251" t="s">
        <v>329</v>
      </c>
      <c r="C251">
        <v>24</v>
      </c>
      <c r="D251">
        <v>100.73</v>
      </c>
      <c r="E251">
        <v>11</v>
      </c>
      <c r="F251">
        <f>orderdetails[[#This Row],[quantityOrdered]]*orderdetails[[#This Row],[priceEach]]</f>
        <v>2417.52</v>
      </c>
      <c r="G251" t="str">
        <f>VLOOKUP(orderdetails[[#This Row],[orderNumber]],orders!$A:$H,8,FALSE)</f>
        <v>2003-Q2</v>
      </c>
      <c r="H251" t="str">
        <f>VLOOKUP(orderdetails[[#This Row],[orderNumber]],orders!A:I,9,FALSE)</f>
        <v>2003-06</v>
      </c>
      <c r="I251" t="str">
        <f>VLOOKUP(orderdetails[[#This Row],[productCode]],products!$A:$I,3,FALSE)</f>
        <v>Trucks and Buses</v>
      </c>
      <c r="J251" t="str">
        <f>VLOOKUP(orderdetails[[#This Row],[productCode]],products!A:I,2,FALSE)</f>
        <v>1957 Chevy Pickup</v>
      </c>
    </row>
    <row r="252" spans="1:10" x14ac:dyDescent="0.25">
      <c r="A252">
        <v>10127</v>
      </c>
      <c r="B252" t="s">
        <v>330</v>
      </c>
      <c r="C252">
        <v>45</v>
      </c>
      <c r="D252">
        <v>140.81</v>
      </c>
      <c r="E252">
        <v>10</v>
      </c>
      <c r="F252">
        <f>orderdetails[[#This Row],[quantityOrdered]]*orderdetails[[#This Row],[priceEach]]</f>
        <v>6336.45</v>
      </c>
      <c r="G252" t="str">
        <f>VLOOKUP(orderdetails[[#This Row],[orderNumber]],orders!$A:$H,8,FALSE)</f>
        <v>2003-Q2</v>
      </c>
      <c r="H252" t="str">
        <f>VLOOKUP(orderdetails[[#This Row],[orderNumber]],orders!A:I,9,FALSE)</f>
        <v>2003-06</v>
      </c>
      <c r="I252" t="str">
        <f>VLOOKUP(orderdetails[[#This Row],[productCode]],products!$A:$I,3,FALSE)</f>
        <v>Classic Cars</v>
      </c>
      <c r="J252" t="str">
        <f>VLOOKUP(orderdetails[[#This Row],[productCode]],products!A:I,2,FALSE)</f>
        <v>1998 Chrysler Plymouth Prowler</v>
      </c>
    </row>
    <row r="253" spans="1:10" x14ac:dyDescent="0.25">
      <c r="A253">
        <v>10127</v>
      </c>
      <c r="B253" t="s">
        <v>331</v>
      </c>
      <c r="C253">
        <v>45</v>
      </c>
      <c r="D253">
        <v>114.14</v>
      </c>
      <c r="E253">
        <v>14</v>
      </c>
      <c r="F253">
        <f>orderdetails[[#This Row],[quantityOrdered]]*orderdetails[[#This Row],[priceEach]]</f>
        <v>5136.3</v>
      </c>
      <c r="G253" t="str">
        <f>VLOOKUP(orderdetails[[#This Row],[orderNumber]],orders!$A:$H,8,FALSE)</f>
        <v>2003-Q2</v>
      </c>
      <c r="H253" t="str">
        <f>VLOOKUP(orderdetails[[#This Row],[orderNumber]],orders!A:I,9,FALSE)</f>
        <v>2003-06</v>
      </c>
      <c r="I253" t="str">
        <f>VLOOKUP(orderdetails[[#This Row],[productCode]],products!$A:$I,3,FALSE)</f>
        <v>Trucks and Buses</v>
      </c>
      <c r="J253" t="str">
        <f>VLOOKUP(orderdetails[[#This Row],[productCode]],products!A:I,2,FALSE)</f>
        <v>1964 Mercedes Tour Bus</v>
      </c>
    </row>
    <row r="254" spans="1:10" x14ac:dyDescent="0.25">
      <c r="A254">
        <v>10127</v>
      </c>
      <c r="B254" t="s">
        <v>332</v>
      </c>
      <c r="C254">
        <v>22</v>
      </c>
      <c r="D254">
        <v>149.02000000000001</v>
      </c>
      <c r="E254">
        <v>15</v>
      </c>
      <c r="F254">
        <f>orderdetails[[#This Row],[quantityOrdered]]*orderdetails[[#This Row],[priceEach]]</f>
        <v>3278.44</v>
      </c>
      <c r="G254" t="str">
        <f>VLOOKUP(orderdetails[[#This Row],[orderNumber]],orders!$A:$H,8,FALSE)</f>
        <v>2003-Q2</v>
      </c>
      <c r="H254" t="str">
        <f>VLOOKUP(orderdetails[[#This Row],[orderNumber]],orders!A:I,9,FALSE)</f>
        <v>2003-06</v>
      </c>
      <c r="I254" t="str">
        <f>VLOOKUP(orderdetails[[#This Row],[productCode]],products!$A:$I,3,FALSE)</f>
        <v>Classic Cars</v>
      </c>
      <c r="J254" t="str">
        <f>VLOOKUP(orderdetails[[#This Row],[productCode]],products!A:I,2,FALSE)</f>
        <v>1992 Ferrari 360 Spider red</v>
      </c>
    </row>
    <row r="255" spans="1:10" x14ac:dyDescent="0.25">
      <c r="A255">
        <v>10127</v>
      </c>
      <c r="B255" t="s">
        <v>333</v>
      </c>
      <c r="C255">
        <v>25</v>
      </c>
      <c r="D255">
        <v>126.39</v>
      </c>
      <c r="E255">
        <v>5</v>
      </c>
      <c r="F255">
        <f>orderdetails[[#This Row],[quantityOrdered]]*orderdetails[[#This Row],[priceEach]]</f>
        <v>3159.75</v>
      </c>
      <c r="G255" t="str">
        <f>VLOOKUP(orderdetails[[#This Row],[orderNumber]],orders!$A:$H,8,FALSE)</f>
        <v>2003-Q2</v>
      </c>
      <c r="H255" t="str">
        <f>VLOOKUP(orderdetails[[#This Row],[orderNumber]],orders!A:I,9,FALSE)</f>
        <v>2003-06</v>
      </c>
      <c r="I255" t="str">
        <f>VLOOKUP(orderdetails[[#This Row],[productCode]],products!$A:$I,3,FALSE)</f>
        <v>Classic Cars</v>
      </c>
      <c r="J255" t="str">
        <f>VLOOKUP(orderdetails[[#This Row],[productCode]],products!A:I,2,FALSE)</f>
        <v>1970 Triumph Spitfire</v>
      </c>
    </row>
    <row r="256" spans="1:10" x14ac:dyDescent="0.25">
      <c r="A256">
        <v>10127</v>
      </c>
      <c r="B256" t="s">
        <v>334</v>
      </c>
      <c r="C256">
        <v>20</v>
      </c>
      <c r="D256">
        <v>50.86</v>
      </c>
      <c r="E256">
        <v>8</v>
      </c>
      <c r="F256">
        <f>orderdetails[[#This Row],[quantityOrdered]]*orderdetails[[#This Row],[priceEach]]</f>
        <v>1017.2</v>
      </c>
      <c r="G256" t="str">
        <f>VLOOKUP(orderdetails[[#This Row],[orderNumber]],orders!$A:$H,8,FALSE)</f>
        <v>2003-Q2</v>
      </c>
      <c r="H256" t="str">
        <f>VLOOKUP(orderdetails[[#This Row],[orderNumber]],orders!A:I,9,FALSE)</f>
        <v>2003-06</v>
      </c>
      <c r="I256" t="str">
        <f>VLOOKUP(orderdetails[[#This Row],[productCode]],products!$A:$I,3,FALSE)</f>
        <v>Classic Cars</v>
      </c>
      <c r="J256" t="str">
        <f>VLOOKUP(orderdetails[[#This Row],[productCode]],products!A:I,2,FALSE)</f>
        <v>1970 Dodge Coronet</v>
      </c>
    </row>
    <row r="257" spans="1:10" x14ac:dyDescent="0.25">
      <c r="A257">
        <v>10127</v>
      </c>
      <c r="B257" t="s">
        <v>335</v>
      </c>
      <c r="C257">
        <v>39</v>
      </c>
      <c r="D257">
        <v>34.299999999999997</v>
      </c>
      <c r="E257">
        <v>12</v>
      </c>
      <c r="F257">
        <f>orderdetails[[#This Row],[quantityOrdered]]*orderdetails[[#This Row],[priceEach]]</f>
        <v>1337.6999999999998</v>
      </c>
      <c r="G257" t="str">
        <f>VLOOKUP(orderdetails[[#This Row],[orderNumber]],orders!$A:$H,8,FALSE)</f>
        <v>2003-Q2</v>
      </c>
      <c r="H257" t="str">
        <f>VLOOKUP(orderdetails[[#This Row],[orderNumber]],orders!A:I,9,FALSE)</f>
        <v>2003-06</v>
      </c>
      <c r="I257" t="str">
        <f>VLOOKUP(orderdetails[[#This Row],[productCode]],products!$A:$I,3,FALSE)</f>
        <v>Classic Cars</v>
      </c>
      <c r="J257" t="str">
        <f>VLOOKUP(orderdetails[[#This Row],[productCode]],products!A:I,2,FALSE)</f>
        <v>1958 Chevy Corvette Limited Edition</v>
      </c>
    </row>
    <row r="258" spans="1:10" x14ac:dyDescent="0.25">
      <c r="A258">
        <v>10127</v>
      </c>
      <c r="B258" t="s">
        <v>336</v>
      </c>
      <c r="C258">
        <v>20</v>
      </c>
      <c r="D258">
        <v>107.63</v>
      </c>
      <c r="E258">
        <v>7</v>
      </c>
      <c r="F258">
        <f>orderdetails[[#This Row],[quantityOrdered]]*orderdetails[[#This Row],[priceEach]]</f>
        <v>2152.6</v>
      </c>
      <c r="G258" t="str">
        <f>VLOOKUP(orderdetails[[#This Row],[orderNumber]],orders!$A:$H,8,FALSE)</f>
        <v>2003-Q2</v>
      </c>
      <c r="H258" t="str">
        <f>VLOOKUP(orderdetails[[#This Row],[orderNumber]],orders!A:I,9,FALSE)</f>
        <v>2003-06</v>
      </c>
      <c r="I258" t="str">
        <f>VLOOKUP(orderdetails[[#This Row],[productCode]],products!$A:$I,3,FALSE)</f>
        <v>Classic Cars</v>
      </c>
      <c r="J258" t="str">
        <f>VLOOKUP(orderdetails[[#This Row],[productCode]],products!A:I,2,FALSE)</f>
        <v>1992 Porsche Cayenne Turbo Silver</v>
      </c>
    </row>
    <row r="259" spans="1:10" x14ac:dyDescent="0.25">
      <c r="A259">
        <v>10127</v>
      </c>
      <c r="B259" t="s">
        <v>337</v>
      </c>
      <c r="C259">
        <v>45</v>
      </c>
      <c r="D259">
        <v>46.53</v>
      </c>
      <c r="E259">
        <v>13</v>
      </c>
      <c r="F259">
        <f>orderdetails[[#This Row],[quantityOrdered]]*orderdetails[[#This Row],[priceEach]]</f>
        <v>2093.85</v>
      </c>
      <c r="G259" t="str">
        <f>VLOOKUP(orderdetails[[#This Row],[orderNumber]],orders!$A:$H,8,FALSE)</f>
        <v>2003-Q2</v>
      </c>
      <c r="H259" t="str">
        <f>VLOOKUP(orderdetails[[#This Row],[orderNumber]],orders!A:I,9,FALSE)</f>
        <v>2003-06</v>
      </c>
      <c r="I259" t="str">
        <f>VLOOKUP(orderdetails[[#This Row],[productCode]],products!$A:$I,3,FALSE)</f>
        <v>Trucks and Buses</v>
      </c>
      <c r="J259" t="str">
        <f>VLOOKUP(orderdetails[[#This Row],[productCode]],products!A:I,2,FALSE)</f>
        <v>1954 Greyhound Scenicruiser</v>
      </c>
    </row>
    <row r="260" spans="1:10" x14ac:dyDescent="0.25">
      <c r="A260">
        <v>10127</v>
      </c>
      <c r="B260" t="s">
        <v>338</v>
      </c>
      <c r="C260">
        <v>29</v>
      </c>
      <c r="D260">
        <v>60.9</v>
      </c>
      <c r="E260">
        <v>6</v>
      </c>
      <c r="F260">
        <f>orderdetails[[#This Row],[quantityOrdered]]*orderdetails[[#This Row],[priceEach]]</f>
        <v>1766.1</v>
      </c>
      <c r="G260" t="str">
        <f>VLOOKUP(orderdetails[[#This Row],[orderNumber]],orders!$A:$H,8,FALSE)</f>
        <v>2003-Q2</v>
      </c>
      <c r="H260" t="str">
        <f>VLOOKUP(orderdetails[[#This Row],[orderNumber]],orders!A:I,9,FALSE)</f>
        <v>2003-06</v>
      </c>
      <c r="I260" t="str">
        <f>VLOOKUP(orderdetails[[#This Row],[productCode]],products!$A:$I,3,FALSE)</f>
        <v>Trains</v>
      </c>
      <c r="J260" t="str">
        <f>VLOOKUP(orderdetails[[#This Row],[productCode]],products!A:I,2,FALSE)</f>
        <v>1950's Chicago Surface Lines Streetcar</v>
      </c>
    </row>
    <row r="261" spans="1:10" x14ac:dyDescent="0.25">
      <c r="A261">
        <v>10127</v>
      </c>
      <c r="B261" t="s">
        <v>339</v>
      </c>
      <c r="C261">
        <v>46</v>
      </c>
      <c r="D261">
        <v>111.12</v>
      </c>
      <c r="E261">
        <v>9</v>
      </c>
      <c r="F261">
        <f>orderdetails[[#This Row],[quantityOrdered]]*orderdetails[[#This Row],[priceEach]]</f>
        <v>5111.5200000000004</v>
      </c>
      <c r="G261" t="str">
        <f>VLOOKUP(orderdetails[[#This Row],[orderNumber]],orders!$A:$H,8,FALSE)</f>
        <v>2003-Q2</v>
      </c>
      <c r="H261" t="str">
        <f>VLOOKUP(orderdetails[[#This Row],[orderNumber]],orders!A:I,9,FALSE)</f>
        <v>2003-06</v>
      </c>
      <c r="I261" t="str">
        <f>VLOOKUP(orderdetails[[#This Row],[productCode]],products!$A:$I,3,FALSE)</f>
        <v>Trucks and Buses</v>
      </c>
      <c r="J261" t="str">
        <f>VLOOKUP(orderdetails[[#This Row],[productCode]],products!A:I,2,FALSE)</f>
        <v>Diamond T620 Semi-Skirted Tanker</v>
      </c>
    </row>
    <row r="262" spans="1:10" x14ac:dyDescent="0.25">
      <c r="A262">
        <v>10127</v>
      </c>
      <c r="B262" t="s">
        <v>340</v>
      </c>
      <c r="C262">
        <v>46</v>
      </c>
      <c r="D262">
        <v>55.65</v>
      </c>
      <c r="E262">
        <v>4</v>
      </c>
      <c r="F262">
        <f>orderdetails[[#This Row],[quantityOrdered]]*orderdetails[[#This Row],[priceEach]]</f>
        <v>2559.9</v>
      </c>
      <c r="G262" t="str">
        <f>VLOOKUP(orderdetails[[#This Row],[orderNumber]],orders!$A:$H,8,FALSE)</f>
        <v>2003-Q2</v>
      </c>
      <c r="H262" t="str">
        <f>VLOOKUP(orderdetails[[#This Row],[orderNumber]],orders!A:I,9,FALSE)</f>
        <v>2003-06</v>
      </c>
      <c r="I262" t="str">
        <f>VLOOKUP(orderdetails[[#This Row],[productCode]],products!$A:$I,3,FALSE)</f>
        <v>Trains</v>
      </c>
      <c r="J262" t="str">
        <f>VLOOKUP(orderdetails[[#This Row],[productCode]],products!A:I,2,FALSE)</f>
        <v>1962 City of Detroit Streetcar</v>
      </c>
    </row>
    <row r="263" spans="1:10" x14ac:dyDescent="0.25">
      <c r="A263">
        <v>10128</v>
      </c>
      <c r="B263" t="s">
        <v>344</v>
      </c>
      <c r="C263">
        <v>41</v>
      </c>
      <c r="D263">
        <v>120.2</v>
      </c>
      <c r="E263">
        <v>2</v>
      </c>
      <c r="F263">
        <f>orderdetails[[#This Row],[quantityOrdered]]*orderdetails[[#This Row],[priceEach]]</f>
        <v>4928.2</v>
      </c>
      <c r="G263" t="str">
        <f>VLOOKUP(orderdetails[[#This Row],[orderNumber]],orders!$A:$H,8,FALSE)</f>
        <v>2003-Q2</v>
      </c>
      <c r="H263" t="str">
        <f>VLOOKUP(orderdetails[[#This Row],[orderNumber]],orders!A:I,9,FALSE)</f>
        <v>2003-06</v>
      </c>
      <c r="I263" t="str">
        <f>VLOOKUP(orderdetails[[#This Row],[productCode]],products!$A:$I,3,FALSE)</f>
        <v>Vintage Cars</v>
      </c>
      <c r="J263" t="str">
        <f>VLOOKUP(orderdetails[[#This Row],[productCode]],products!A:I,2,FALSE)</f>
        <v>1903 Ford Model A</v>
      </c>
    </row>
    <row r="264" spans="1:10" x14ac:dyDescent="0.25">
      <c r="A264">
        <v>10128</v>
      </c>
      <c r="B264" t="s">
        <v>345</v>
      </c>
      <c r="C264">
        <v>41</v>
      </c>
      <c r="D264">
        <v>80.67</v>
      </c>
      <c r="E264">
        <v>4</v>
      </c>
      <c r="F264">
        <f>orderdetails[[#This Row],[quantityOrdered]]*orderdetails[[#This Row],[priceEach]]</f>
        <v>3307.4700000000003</v>
      </c>
      <c r="G264" t="str">
        <f>VLOOKUP(orderdetails[[#This Row],[orderNumber]],orders!$A:$H,8,FALSE)</f>
        <v>2003-Q2</v>
      </c>
      <c r="H264" t="str">
        <f>VLOOKUP(orderdetails[[#This Row],[orderNumber]],orders!A:I,9,FALSE)</f>
        <v>2003-06</v>
      </c>
      <c r="I264" t="str">
        <f>VLOOKUP(orderdetails[[#This Row],[productCode]],products!$A:$I,3,FALSE)</f>
        <v>Trains</v>
      </c>
      <c r="J264" t="str">
        <f>VLOOKUP(orderdetails[[#This Row],[productCode]],products!A:I,2,FALSE)</f>
        <v>Collectable Wooden Train</v>
      </c>
    </row>
    <row r="265" spans="1:10" x14ac:dyDescent="0.25">
      <c r="A265">
        <v>10128</v>
      </c>
      <c r="B265" t="s">
        <v>346</v>
      </c>
      <c r="C265">
        <v>43</v>
      </c>
      <c r="D265">
        <v>77.239999999999995</v>
      </c>
      <c r="E265">
        <v>1</v>
      </c>
      <c r="F265">
        <f>orderdetails[[#This Row],[quantityOrdered]]*orderdetails[[#This Row],[priceEach]]</f>
        <v>3321.3199999999997</v>
      </c>
      <c r="G265" t="str">
        <f>VLOOKUP(orderdetails[[#This Row],[orderNumber]],orders!$A:$H,8,FALSE)</f>
        <v>2003-Q2</v>
      </c>
      <c r="H265" t="str">
        <f>VLOOKUP(orderdetails[[#This Row],[orderNumber]],orders!A:I,9,FALSE)</f>
        <v>2003-06</v>
      </c>
      <c r="I265" t="str">
        <f>VLOOKUP(orderdetails[[#This Row],[productCode]],products!$A:$I,3,FALSE)</f>
        <v>Vintage Cars</v>
      </c>
      <c r="J265" t="str">
        <f>VLOOKUP(orderdetails[[#This Row],[productCode]],products!A:I,2,FALSE)</f>
        <v>1904 Buick Runabout</v>
      </c>
    </row>
    <row r="266" spans="1:10" x14ac:dyDescent="0.25">
      <c r="A266">
        <v>10128</v>
      </c>
      <c r="B266" t="s">
        <v>351</v>
      </c>
      <c r="C266">
        <v>32</v>
      </c>
      <c r="D266">
        <v>72.75</v>
      </c>
      <c r="E266">
        <v>3</v>
      </c>
      <c r="F266">
        <f>orderdetails[[#This Row],[quantityOrdered]]*orderdetails[[#This Row],[priceEach]]</f>
        <v>2328</v>
      </c>
      <c r="G266" t="str">
        <f>VLOOKUP(orderdetails[[#This Row],[orderNumber]],orders!$A:$H,8,FALSE)</f>
        <v>2003-Q2</v>
      </c>
      <c r="H266" t="str">
        <f>VLOOKUP(orderdetails[[#This Row],[orderNumber]],orders!A:I,9,FALSE)</f>
        <v>2003-06</v>
      </c>
      <c r="I266" t="str">
        <f>VLOOKUP(orderdetails[[#This Row],[productCode]],products!$A:$I,3,FALSE)</f>
        <v>Ships</v>
      </c>
      <c r="J266" t="str">
        <f>VLOOKUP(orderdetails[[#This Row],[productCode]],products!A:I,2,FALSE)</f>
        <v>The Mayflower</v>
      </c>
    </row>
    <row r="267" spans="1:10" x14ac:dyDescent="0.25">
      <c r="A267">
        <v>10129</v>
      </c>
      <c r="B267" t="s">
        <v>341</v>
      </c>
      <c r="C267">
        <v>33</v>
      </c>
      <c r="D267">
        <v>123.76</v>
      </c>
      <c r="E267">
        <v>2</v>
      </c>
      <c r="F267">
        <f>orderdetails[[#This Row],[quantityOrdered]]*orderdetails[[#This Row],[priceEach]]</f>
        <v>4084.0800000000004</v>
      </c>
      <c r="G267" t="str">
        <f>VLOOKUP(orderdetails[[#This Row],[orderNumber]],orders!$A:$H,8,FALSE)</f>
        <v>2003-Q2</v>
      </c>
      <c r="H267" t="str">
        <f>VLOOKUP(orderdetails[[#This Row],[orderNumber]],orders!A:I,9,FALSE)</f>
        <v>2003-06</v>
      </c>
      <c r="I267" t="str">
        <f>VLOOKUP(orderdetails[[#This Row],[productCode]],products!$A:$I,3,FALSE)</f>
        <v>Classic Cars</v>
      </c>
      <c r="J267" t="str">
        <f>VLOOKUP(orderdetails[[#This Row],[productCode]],products!A:I,2,FALSE)</f>
        <v>1972 Alfa Romeo GTA</v>
      </c>
    </row>
    <row r="268" spans="1:10" x14ac:dyDescent="0.25">
      <c r="A268">
        <v>10129</v>
      </c>
      <c r="B268" t="s">
        <v>347</v>
      </c>
      <c r="C268">
        <v>45</v>
      </c>
      <c r="D268">
        <v>113.06</v>
      </c>
      <c r="E268">
        <v>9</v>
      </c>
      <c r="F268">
        <f>orderdetails[[#This Row],[quantityOrdered]]*orderdetails[[#This Row],[priceEach]]</f>
        <v>5087.7</v>
      </c>
      <c r="G268" t="str">
        <f>VLOOKUP(orderdetails[[#This Row],[orderNumber]],orders!$A:$H,8,FALSE)</f>
        <v>2003-Q2</v>
      </c>
      <c r="H268" t="str">
        <f>VLOOKUP(orderdetails[[#This Row],[orderNumber]],orders!A:I,9,FALSE)</f>
        <v>2003-06</v>
      </c>
      <c r="I268" t="str">
        <f>VLOOKUP(orderdetails[[#This Row],[productCode]],products!$A:$I,3,FALSE)</f>
        <v>Ships</v>
      </c>
      <c r="J268" t="str">
        <f>VLOOKUP(orderdetails[[#This Row],[productCode]],products!A:I,2,FALSE)</f>
        <v>18th century schooner</v>
      </c>
    </row>
    <row r="269" spans="1:10" x14ac:dyDescent="0.25">
      <c r="A269">
        <v>10129</v>
      </c>
      <c r="B269" t="s">
        <v>348</v>
      </c>
      <c r="C269">
        <v>41</v>
      </c>
      <c r="D269">
        <v>81.430000000000007</v>
      </c>
      <c r="E269">
        <v>4</v>
      </c>
      <c r="F269">
        <f>orderdetails[[#This Row],[quantityOrdered]]*orderdetails[[#This Row],[priceEach]]</f>
        <v>3338.63</v>
      </c>
      <c r="G269" t="str">
        <f>VLOOKUP(orderdetails[[#This Row],[orderNumber]],orders!$A:$H,8,FALSE)</f>
        <v>2003-Q2</v>
      </c>
      <c r="H269" t="str">
        <f>VLOOKUP(orderdetails[[#This Row],[orderNumber]],orders!A:I,9,FALSE)</f>
        <v>2003-06</v>
      </c>
      <c r="I269" t="str">
        <f>VLOOKUP(orderdetails[[#This Row],[productCode]],products!$A:$I,3,FALSE)</f>
        <v>Vintage Cars</v>
      </c>
      <c r="J269" t="str">
        <f>VLOOKUP(orderdetails[[#This Row],[productCode]],products!A:I,2,FALSE)</f>
        <v>1912 Ford Model T Delivery Wagon</v>
      </c>
    </row>
    <row r="270" spans="1:10" x14ac:dyDescent="0.25">
      <c r="A270">
        <v>10129</v>
      </c>
      <c r="B270" t="s">
        <v>349</v>
      </c>
      <c r="C270">
        <v>50</v>
      </c>
      <c r="D270">
        <v>76.31</v>
      </c>
      <c r="E270">
        <v>1</v>
      </c>
      <c r="F270">
        <f>orderdetails[[#This Row],[quantityOrdered]]*orderdetails[[#This Row],[priceEach]]</f>
        <v>3815.5</v>
      </c>
      <c r="G270" t="str">
        <f>VLOOKUP(orderdetails[[#This Row],[orderNumber]],orders!$A:$H,8,FALSE)</f>
        <v>2003-Q2</v>
      </c>
      <c r="H270" t="str">
        <f>VLOOKUP(orderdetails[[#This Row],[orderNumber]],orders!A:I,9,FALSE)</f>
        <v>2003-06</v>
      </c>
      <c r="I270" t="str">
        <f>VLOOKUP(orderdetails[[#This Row],[productCode]],products!$A:$I,3,FALSE)</f>
        <v>Vintage Cars</v>
      </c>
      <c r="J270" t="str">
        <f>VLOOKUP(orderdetails[[#This Row],[productCode]],products!A:I,2,FALSE)</f>
        <v>1940 Ford Delivery Sedan</v>
      </c>
    </row>
    <row r="271" spans="1:10" x14ac:dyDescent="0.25">
      <c r="A271">
        <v>10129</v>
      </c>
      <c r="B271" t="s">
        <v>350</v>
      </c>
      <c r="C271">
        <v>31</v>
      </c>
      <c r="D271">
        <v>58.67</v>
      </c>
      <c r="E271">
        <v>5</v>
      </c>
      <c r="F271">
        <f>orderdetails[[#This Row],[quantityOrdered]]*orderdetails[[#This Row],[priceEach]]</f>
        <v>1818.77</v>
      </c>
      <c r="G271" t="str">
        <f>VLOOKUP(orderdetails[[#This Row],[orderNumber]],orders!$A:$H,8,FALSE)</f>
        <v>2003-Q2</v>
      </c>
      <c r="H271" t="str">
        <f>VLOOKUP(orderdetails[[#This Row],[orderNumber]],orders!A:I,9,FALSE)</f>
        <v>2003-06</v>
      </c>
      <c r="I271" t="str">
        <f>VLOOKUP(orderdetails[[#This Row],[productCode]],products!$A:$I,3,FALSE)</f>
        <v>Ships</v>
      </c>
      <c r="J271" t="str">
        <f>VLOOKUP(orderdetails[[#This Row],[productCode]],products!A:I,2,FALSE)</f>
        <v>The Schooner Bluenose</v>
      </c>
    </row>
    <row r="272" spans="1:10" x14ac:dyDescent="0.25">
      <c r="A272">
        <v>10129</v>
      </c>
      <c r="B272" t="s">
        <v>352</v>
      </c>
      <c r="C272">
        <v>45</v>
      </c>
      <c r="D272">
        <v>72.28</v>
      </c>
      <c r="E272">
        <v>3</v>
      </c>
      <c r="F272">
        <f>orderdetails[[#This Row],[quantityOrdered]]*orderdetails[[#This Row],[priceEach]]</f>
        <v>3252.6</v>
      </c>
      <c r="G272" t="str">
        <f>VLOOKUP(orderdetails[[#This Row],[orderNumber]],orders!$A:$H,8,FALSE)</f>
        <v>2003-Q2</v>
      </c>
      <c r="H272" t="str">
        <f>VLOOKUP(orderdetails[[#This Row],[orderNumber]],orders!A:I,9,FALSE)</f>
        <v>2003-06</v>
      </c>
      <c r="I272" t="str">
        <f>VLOOKUP(orderdetails[[#This Row],[productCode]],products!$A:$I,3,FALSE)</f>
        <v>Ships</v>
      </c>
      <c r="J272" t="str">
        <f>VLOOKUP(orderdetails[[#This Row],[productCode]],products!A:I,2,FALSE)</f>
        <v>The USS Constitution Ship</v>
      </c>
    </row>
    <row r="273" spans="1:10" x14ac:dyDescent="0.25">
      <c r="A273">
        <v>10129</v>
      </c>
      <c r="B273" t="s">
        <v>353</v>
      </c>
      <c r="C273">
        <v>42</v>
      </c>
      <c r="D273">
        <v>90.15</v>
      </c>
      <c r="E273">
        <v>6</v>
      </c>
      <c r="F273">
        <f>orderdetails[[#This Row],[quantityOrdered]]*orderdetails[[#This Row],[priceEach]]</f>
        <v>3786.3</v>
      </c>
      <c r="G273" t="str">
        <f>VLOOKUP(orderdetails[[#This Row],[orderNumber]],orders!$A:$H,8,FALSE)</f>
        <v>2003-Q2</v>
      </c>
      <c r="H273" t="str">
        <f>VLOOKUP(orderdetails[[#This Row],[orderNumber]],orders!A:I,9,FALSE)</f>
        <v>2003-06</v>
      </c>
      <c r="I273" t="str">
        <f>VLOOKUP(orderdetails[[#This Row],[productCode]],products!$A:$I,3,FALSE)</f>
        <v>Ships</v>
      </c>
      <c r="J273" t="str">
        <f>VLOOKUP(orderdetails[[#This Row],[productCode]],products!A:I,2,FALSE)</f>
        <v>The Titanic</v>
      </c>
    </row>
    <row r="274" spans="1:10" x14ac:dyDescent="0.25">
      <c r="A274">
        <v>10129</v>
      </c>
      <c r="B274" t="s">
        <v>354</v>
      </c>
      <c r="C274">
        <v>30</v>
      </c>
      <c r="D274">
        <v>94.34</v>
      </c>
      <c r="E274">
        <v>7</v>
      </c>
      <c r="F274">
        <f>orderdetails[[#This Row],[quantityOrdered]]*orderdetails[[#This Row],[priceEach]]</f>
        <v>2830.2000000000003</v>
      </c>
      <c r="G274" t="str">
        <f>VLOOKUP(orderdetails[[#This Row],[orderNumber]],orders!$A:$H,8,FALSE)</f>
        <v>2003-Q2</v>
      </c>
      <c r="H274" t="str">
        <f>VLOOKUP(orderdetails[[#This Row],[orderNumber]],orders!A:I,9,FALSE)</f>
        <v>2003-06</v>
      </c>
      <c r="I274" t="str">
        <f>VLOOKUP(orderdetails[[#This Row],[productCode]],products!$A:$I,3,FALSE)</f>
        <v>Ships</v>
      </c>
      <c r="J274" t="str">
        <f>VLOOKUP(orderdetails[[#This Row],[productCode]],products!A:I,2,FALSE)</f>
        <v>The Queen Mary</v>
      </c>
    </row>
    <row r="275" spans="1:10" x14ac:dyDescent="0.25">
      <c r="A275">
        <v>10129</v>
      </c>
      <c r="B275" t="s">
        <v>355</v>
      </c>
      <c r="C275">
        <v>32</v>
      </c>
      <c r="D275">
        <v>44.23</v>
      </c>
      <c r="E275">
        <v>8</v>
      </c>
      <c r="F275">
        <f>orderdetails[[#This Row],[quantityOrdered]]*orderdetails[[#This Row],[priceEach]]</f>
        <v>1415.36</v>
      </c>
      <c r="G275" t="str">
        <f>VLOOKUP(orderdetails[[#This Row],[orderNumber]],orders!$A:$H,8,FALSE)</f>
        <v>2003-Q2</v>
      </c>
      <c r="H275" t="str">
        <f>VLOOKUP(orderdetails[[#This Row],[orderNumber]],orders!A:I,9,FALSE)</f>
        <v>2003-06</v>
      </c>
      <c r="I275" t="str">
        <f>VLOOKUP(orderdetails[[#This Row],[productCode]],products!$A:$I,3,FALSE)</f>
        <v>Ships</v>
      </c>
      <c r="J275" t="str">
        <f>VLOOKUP(orderdetails[[#This Row],[productCode]],products!A:I,2,FALSE)</f>
        <v>Pont Yacht</v>
      </c>
    </row>
    <row r="276" spans="1:10" x14ac:dyDescent="0.25">
      <c r="A276">
        <v>10130</v>
      </c>
      <c r="B276" t="s">
        <v>358</v>
      </c>
      <c r="C276">
        <v>40</v>
      </c>
      <c r="D276">
        <v>68.819999999999993</v>
      </c>
      <c r="E276">
        <v>2</v>
      </c>
      <c r="F276">
        <f>orderdetails[[#This Row],[quantityOrdered]]*orderdetails[[#This Row],[priceEach]]</f>
        <v>2752.7999999999997</v>
      </c>
      <c r="G276" t="str">
        <f>VLOOKUP(orderdetails[[#This Row],[orderNumber]],orders!$A:$H,8,FALSE)</f>
        <v>2003-Q2</v>
      </c>
      <c r="H276" t="str">
        <f>VLOOKUP(orderdetails[[#This Row],[orderNumber]],orders!A:I,9,FALSE)</f>
        <v>2003-06</v>
      </c>
      <c r="I276" t="str">
        <f>VLOOKUP(orderdetails[[#This Row],[productCode]],products!$A:$I,3,FALSE)</f>
        <v>Ships</v>
      </c>
      <c r="J276" t="str">
        <f>VLOOKUP(orderdetails[[#This Row],[productCode]],products!A:I,2,FALSE)</f>
        <v>1999 Yamaha Speed Boat</v>
      </c>
    </row>
    <row r="277" spans="1:10" x14ac:dyDescent="0.25">
      <c r="A277">
        <v>10130</v>
      </c>
      <c r="B277" t="s">
        <v>359</v>
      </c>
      <c r="C277">
        <v>33</v>
      </c>
      <c r="D277">
        <v>99.52</v>
      </c>
      <c r="E277">
        <v>1</v>
      </c>
      <c r="F277">
        <f>orderdetails[[#This Row],[quantityOrdered]]*orderdetails[[#This Row],[priceEach]]</f>
        <v>3284.16</v>
      </c>
      <c r="G277" t="str">
        <f>VLOOKUP(orderdetails[[#This Row],[orderNumber]],orders!$A:$H,8,FALSE)</f>
        <v>2003-Q2</v>
      </c>
      <c r="H277" t="str">
        <f>VLOOKUP(orderdetails[[#This Row],[orderNumber]],orders!A:I,9,FALSE)</f>
        <v>2003-06</v>
      </c>
      <c r="I277" t="str">
        <f>VLOOKUP(orderdetails[[#This Row],[productCode]],products!$A:$I,3,FALSE)</f>
        <v>Vintage Cars</v>
      </c>
      <c r="J277" t="str">
        <f>VLOOKUP(orderdetails[[#This Row],[productCode]],products!A:I,2,FALSE)</f>
        <v>1941 Chevrolet Special Deluxe Cabriolet</v>
      </c>
    </row>
    <row r="278" spans="1:10" x14ac:dyDescent="0.25">
      <c r="A278">
        <v>10131</v>
      </c>
      <c r="B278" t="s">
        <v>356</v>
      </c>
      <c r="C278">
        <v>21</v>
      </c>
      <c r="D278">
        <v>141.91999999999999</v>
      </c>
      <c r="E278">
        <v>4</v>
      </c>
      <c r="F278">
        <f>orderdetails[[#This Row],[quantityOrdered]]*orderdetails[[#This Row],[priceEach]]</f>
        <v>2980.3199999999997</v>
      </c>
      <c r="G278" t="str">
        <f>VLOOKUP(orderdetails[[#This Row],[orderNumber]],orders!$A:$H,8,FALSE)</f>
        <v>2003-Q2</v>
      </c>
      <c r="H278" t="str">
        <f>VLOOKUP(orderdetails[[#This Row],[orderNumber]],orders!A:I,9,FALSE)</f>
        <v>2003-06</v>
      </c>
      <c r="I278" t="str">
        <f>VLOOKUP(orderdetails[[#This Row],[productCode]],products!$A:$I,3,FALSE)</f>
        <v>Planes</v>
      </c>
      <c r="J278" t="str">
        <f>VLOOKUP(orderdetails[[#This Row],[productCode]],products!A:I,2,FALSE)</f>
        <v>1980s Black Hawk Helicopter</v>
      </c>
    </row>
    <row r="279" spans="1:10" x14ac:dyDescent="0.25">
      <c r="A279">
        <v>10131</v>
      </c>
      <c r="B279" t="s">
        <v>361</v>
      </c>
      <c r="C279">
        <v>35</v>
      </c>
      <c r="D279">
        <v>60.97</v>
      </c>
      <c r="E279">
        <v>5</v>
      </c>
      <c r="F279">
        <f>orderdetails[[#This Row],[quantityOrdered]]*orderdetails[[#This Row],[priceEach]]</f>
        <v>2133.9499999999998</v>
      </c>
      <c r="G279" t="str">
        <f>VLOOKUP(orderdetails[[#This Row],[orderNumber]],orders!$A:$H,8,FALSE)</f>
        <v>2003-Q2</v>
      </c>
      <c r="H279" t="str">
        <f>VLOOKUP(orderdetails[[#This Row],[orderNumber]],orders!A:I,9,FALSE)</f>
        <v>2003-06</v>
      </c>
      <c r="I279" t="str">
        <f>VLOOKUP(orderdetails[[#This Row],[productCode]],products!$A:$I,3,FALSE)</f>
        <v>Planes</v>
      </c>
      <c r="J279" t="str">
        <f>VLOOKUP(orderdetails[[#This Row],[productCode]],products!A:I,2,FALSE)</f>
        <v>1900s Vintage Bi-Plane</v>
      </c>
    </row>
    <row r="280" spans="1:10" x14ac:dyDescent="0.25">
      <c r="A280">
        <v>10131</v>
      </c>
      <c r="B280" t="s">
        <v>362</v>
      </c>
      <c r="C280">
        <v>29</v>
      </c>
      <c r="D280">
        <v>52.6</v>
      </c>
      <c r="E280">
        <v>6</v>
      </c>
      <c r="F280">
        <f>orderdetails[[#This Row],[quantityOrdered]]*orderdetails[[#This Row],[priceEach]]</f>
        <v>1525.4</v>
      </c>
      <c r="G280" t="str">
        <f>VLOOKUP(orderdetails[[#This Row],[orderNumber]],orders!$A:$H,8,FALSE)</f>
        <v>2003-Q2</v>
      </c>
      <c r="H280" t="str">
        <f>VLOOKUP(orderdetails[[#This Row],[orderNumber]],orders!A:I,9,FALSE)</f>
        <v>2003-06</v>
      </c>
      <c r="I280" t="str">
        <f>VLOOKUP(orderdetails[[#This Row],[productCode]],products!$A:$I,3,FALSE)</f>
        <v>Vintage Cars</v>
      </c>
      <c r="J280" t="str">
        <f>VLOOKUP(orderdetails[[#This Row],[productCode]],products!A:I,2,FALSE)</f>
        <v>1937 Horch 930V Limousine</v>
      </c>
    </row>
    <row r="281" spans="1:10" x14ac:dyDescent="0.25">
      <c r="A281">
        <v>10131</v>
      </c>
      <c r="B281" t="s">
        <v>363</v>
      </c>
      <c r="C281">
        <v>50</v>
      </c>
      <c r="D281">
        <v>54.59</v>
      </c>
      <c r="E281">
        <v>3</v>
      </c>
      <c r="F281">
        <f>orderdetails[[#This Row],[quantityOrdered]]*orderdetails[[#This Row],[priceEach]]</f>
        <v>2729.5</v>
      </c>
      <c r="G281" t="str">
        <f>VLOOKUP(orderdetails[[#This Row],[orderNumber]],orders!$A:$H,8,FALSE)</f>
        <v>2003-Q2</v>
      </c>
      <c r="H281" t="str">
        <f>VLOOKUP(orderdetails[[#This Row],[orderNumber]],orders!A:I,9,FALSE)</f>
        <v>2003-06</v>
      </c>
      <c r="I281" t="str">
        <f>VLOOKUP(orderdetails[[#This Row],[productCode]],products!$A:$I,3,FALSE)</f>
        <v>Planes</v>
      </c>
      <c r="J281" t="str">
        <f>VLOOKUP(orderdetails[[#This Row],[productCode]],products!A:I,2,FALSE)</f>
        <v>Corsair F4U ( Bird Cage)</v>
      </c>
    </row>
    <row r="282" spans="1:10" x14ac:dyDescent="0.25">
      <c r="A282">
        <v>10131</v>
      </c>
      <c r="B282" t="s">
        <v>368</v>
      </c>
      <c r="C282">
        <v>22</v>
      </c>
      <c r="D282">
        <v>76.94</v>
      </c>
      <c r="E282">
        <v>8</v>
      </c>
      <c r="F282">
        <f>orderdetails[[#This Row],[quantityOrdered]]*orderdetails[[#This Row],[priceEach]]</f>
        <v>1692.6799999999998</v>
      </c>
      <c r="G282" t="str">
        <f>VLOOKUP(orderdetails[[#This Row],[orderNumber]],orders!$A:$H,8,FALSE)</f>
        <v>2003-Q2</v>
      </c>
      <c r="H282" t="str">
        <f>VLOOKUP(orderdetails[[#This Row],[orderNumber]],orders!A:I,9,FALSE)</f>
        <v>2003-06</v>
      </c>
      <c r="I282" t="str">
        <f>VLOOKUP(orderdetails[[#This Row],[productCode]],products!$A:$I,3,FALSE)</f>
        <v>Ships</v>
      </c>
      <c r="J282" t="str">
        <f>VLOOKUP(orderdetails[[#This Row],[productCode]],products!A:I,2,FALSE)</f>
        <v>HMS Bounty</v>
      </c>
    </row>
    <row r="283" spans="1:10" x14ac:dyDescent="0.25">
      <c r="A283">
        <v>10131</v>
      </c>
      <c r="B283" t="s">
        <v>369</v>
      </c>
      <c r="C283">
        <v>40</v>
      </c>
      <c r="D283">
        <v>86.76</v>
      </c>
      <c r="E283">
        <v>1</v>
      </c>
      <c r="F283">
        <f>orderdetails[[#This Row],[quantityOrdered]]*orderdetails[[#This Row],[priceEach]]</f>
        <v>3470.4</v>
      </c>
      <c r="G283" t="str">
        <f>VLOOKUP(orderdetails[[#This Row],[orderNumber]],orders!$A:$H,8,FALSE)</f>
        <v>2003-Q2</v>
      </c>
      <c r="H283" t="str">
        <f>VLOOKUP(orderdetails[[#This Row],[orderNumber]],orders!A:I,9,FALSE)</f>
        <v>2003-06</v>
      </c>
      <c r="I283" t="str">
        <f>VLOOKUP(orderdetails[[#This Row],[productCode]],products!$A:$I,3,FALSE)</f>
        <v>Planes</v>
      </c>
      <c r="J283" t="str">
        <f>VLOOKUP(orderdetails[[#This Row],[productCode]],products!A:I,2,FALSE)</f>
        <v>America West Airlines B757-200</v>
      </c>
    </row>
    <row r="284" spans="1:10" x14ac:dyDescent="0.25">
      <c r="A284">
        <v>10131</v>
      </c>
      <c r="B284" t="s">
        <v>372</v>
      </c>
      <c r="C284">
        <v>26</v>
      </c>
      <c r="D284">
        <v>63.67</v>
      </c>
      <c r="E284">
        <v>2</v>
      </c>
      <c r="F284">
        <f>orderdetails[[#This Row],[quantityOrdered]]*orderdetails[[#This Row],[priceEach]]</f>
        <v>1655.42</v>
      </c>
      <c r="G284" t="str">
        <f>VLOOKUP(orderdetails[[#This Row],[orderNumber]],orders!$A:$H,8,FALSE)</f>
        <v>2003-Q2</v>
      </c>
      <c r="H284" t="str">
        <f>VLOOKUP(orderdetails[[#This Row],[orderNumber]],orders!A:I,9,FALSE)</f>
        <v>2003-06</v>
      </c>
      <c r="I284" t="str">
        <f>VLOOKUP(orderdetails[[#This Row],[productCode]],products!$A:$I,3,FALSE)</f>
        <v>Planes</v>
      </c>
      <c r="J284" t="str">
        <f>VLOOKUP(orderdetails[[#This Row],[productCode]],products!A:I,2,FALSE)</f>
        <v>American Airlines: MD-11S</v>
      </c>
    </row>
    <row r="285" spans="1:10" x14ac:dyDescent="0.25">
      <c r="A285">
        <v>10131</v>
      </c>
      <c r="B285" t="s">
        <v>373</v>
      </c>
      <c r="C285">
        <v>21</v>
      </c>
      <c r="D285">
        <v>40.22</v>
      </c>
      <c r="E285">
        <v>7</v>
      </c>
      <c r="F285">
        <f>orderdetails[[#This Row],[quantityOrdered]]*orderdetails[[#This Row],[priceEach]]</f>
        <v>844.62</v>
      </c>
      <c r="G285" t="str">
        <f>VLOOKUP(orderdetails[[#This Row],[orderNumber]],orders!$A:$H,8,FALSE)</f>
        <v>2003-Q2</v>
      </c>
      <c r="H285" t="str">
        <f>VLOOKUP(orderdetails[[#This Row],[orderNumber]],orders!A:I,9,FALSE)</f>
        <v>2003-06</v>
      </c>
      <c r="I285" t="str">
        <f>VLOOKUP(orderdetails[[#This Row],[productCode]],products!$A:$I,3,FALSE)</f>
        <v>Planes</v>
      </c>
      <c r="J285" t="str">
        <f>VLOOKUP(orderdetails[[#This Row],[productCode]],products!A:I,2,FALSE)</f>
        <v>Boeing X-32A JSF</v>
      </c>
    </row>
    <row r="286" spans="1:10" x14ac:dyDescent="0.25">
      <c r="A286">
        <v>10132</v>
      </c>
      <c r="B286" t="s">
        <v>371</v>
      </c>
      <c r="C286">
        <v>36</v>
      </c>
      <c r="D286">
        <v>80</v>
      </c>
      <c r="E286">
        <v>1</v>
      </c>
      <c r="F286">
        <f>orderdetails[[#This Row],[quantityOrdered]]*orderdetails[[#This Row],[priceEach]]</f>
        <v>2880</v>
      </c>
      <c r="G286" t="str">
        <f>VLOOKUP(orderdetails[[#This Row],[orderNumber]],orders!$A:$H,8,FALSE)</f>
        <v>2003-Q2</v>
      </c>
      <c r="H286" t="str">
        <f>VLOOKUP(orderdetails[[#This Row],[orderNumber]],orders!A:I,9,FALSE)</f>
        <v>2003-06</v>
      </c>
      <c r="I286" t="str">
        <f>VLOOKUP(orderdetails[[#This Row],[productCode]],products!$A:$I,3,FALSE)</f>
        <v>Planes</v>
      </c>
      <c r="J286" t="str">
        <f>VLOOKUP(orderdetails[[#This Row],[productCode]],products!A:I,2,FALSE)</f>
        <v>F/A 18 Hornet 1/72</v>
      </c>
    </row>
    <row r="287" spans="1:10" x14ac:dyDescent="0.25">
      <c r="A287">
        <v>10133</v>
      </c>
      <c r="B287" t="s">
        <v>357</v>
      </c>
      <c r="C287">
        <v>49</v>
      </c>
      <c r="D287">
        <v>80.260000000000005</v>
      </c>
      <c r="E287">
        <v>3</v>
      </c>
      <c r="F287">
        <f>orderdetails[[#This Row],[quantityOrdered]]*orderdetails[[#This Row],[priceEach]]</f>
        <v>3932.7400000000002</v>
      </c>
      <c r="G287" t="str">
        <f>VLOOKUP(orderdetails[[#This Row],[orderNumber]],orders!$A:$H,8,FALSE)</f>
        <v>2003-Q2</v>
      </c>
      <c r="H287" t="str">
        <f>VLOOKUP(orderdetails[[#This Row],[orderNumber]],orders!A:I,9,FALSE)</f>
        <v>2003-06</v>
      </c>
      <c r="I287" t="str">
        <f>VLOOKUP(orderdetails[[#This Row],[productCode]],products!$A:$I,3,FALSE)</f>
        <v>Planes</v>
      </c>
      <c r="J287" t="str">
        <f>VLOOKUP(orderdetails[[#This Row],[productCode]],products!A:I,2,FALSE)</f>
        <v>P-51-D Mustang</v>
      </c>
    </row>
    <row r="288" spans="1:10" x14ac:dyDescent="0.25">
      <c r="A288">
        <v>10133</v>
      </c>
      <c r="B288" t="s">
        <v>360</v>
      </c>
      <c r="C288">
        <v>41</v>
      </c>
      <c r="D288">
        <v>109.42</v>
      </c>
      <c r="E288">
        <v>5</v>
      </c>
      <c r="F288">
        <f>orderdetails[[#This Row],[quantityOrdered]]*orderdetails[[#This Row],[priceEach]]</f>
        <v>4486.22</v>
      </c>
      <c r="G288" t="str">
        <f>VLOOKUP(orderdetails[[#This Row],[orderNumber]],orders!$A:$H,8,FALSE)</f>
        <v>2003-Q2</v>
      </c>
      <c r="H288" t="str">
        <f>VLOOKUP(orderdetails[[#This Row],[orderNumber]],orders!A:I,9,FALSE)</f>
        <v>2003-06</v>
      </c>
      <c r="I288" t="str">
        <f>VLOOKUP(orderdetails[[#This Row],[productCode]],products!$A:$I,3,FALSE)</f>
        <v>Planes</v>
      </c>
      <c r="J288" t="str">
        <f>VLOOKUP(orderdetails[[#This Row],[productCode]],products!A:I,2,FALSE)</f>
        <v>1928 British Royal Navy Airplane</v>
      </c>
    </row>
    <row r="289" spans="1:10" x14ac:dyDescent="0.25">
      <c r="A289">
        <v>10133</v>
      </c>
      <c r="B289" t="s">
        <v>364</v>
      </c>
      <c r="C289">
        <v>46</v>
      </c>
      <c r="D289">
        <v>61.58</v>
      </c>
      <c r="E289">
        <v>4</v>
      </c>
      <c r="F289">
        <f>orderdetails[[#This Row],[quantityOrdered]]*orderdetails[[#This Row],[priceEach]]</f>
        <v>2832.68</v>
      </c>
      <c r="G289" t="str">
        <f>VLOOKUP(orderdetails[[#This Row],[orderNumber]],orders!$A:$H,8,FALSE)</f>
        <v>2003-Q2</v>
      </c>
      <c r="H289" t="str">
        <f>VLOOKUP(orderdetails[[#This Row],[orderNumber]],orders!A:I,9,FALSE)</f>
        <v>2003-06</v>
      </c>
      <c r="I289" t="str">
        <f>VLOOKUP(orderdetails[[#This Row],[productCode]],products!$A:$I,3,FALSE)</f>
        <v>Planes</v>
      </c>
      <c r="J289" t="str">
        <f>VLOOKUP(orderdetails[[#This Row],[productCode]],products!A:I,2,FALSE)</f>
        <v>1900s Vintage Tri-Plane</v>
      </c>
    </row>
    <row r="290" spans="1:10" x14ac:dyDescent="0.25">
      <c r="A290">
        <v>10133</v>
      </c>
      <c r="B290" t="s">
        <v>381</v>
      </c>
      <c r="C290">
        <v>23</v>
      </c>
      <c r="D290">
        <v>80.91</v>
      </c>
      <c r="E290">
        <v>1</v>
      </c>
      <c r="F290">
        <f>orderdetails[[#This Row],[quantityOrdered]]*orderdetails[[#This Row],[priceEach]]</f>
        <v>1860.9299999999998</v>
      </c>
      <c r="G290" t="str">
        <f>VLOOKUP(orderdetails[[#This Row],[orderNumber]],orders!$A:$H,8,FALSE)</f>
        <v>2003-Q2</v>
      </c>
      <c r="H290" t="str">
        <f>VLOOKUP(orderdetails[[#This Row],[orderNumber]],orders!A:I,9,FALSE)</f>
        <v>2003-06</v>
      </c>
      <c r="I290" t="str">
        <f>VLOOKUP(orderdetails[[#This Row],[productCode]],products!$A:$I,3,FALSE)</f>
        <v>Motorcycles</v>
      </c>
      <c r="J290" t="str">
        <f>VLOOKUP(orderdetails[[#This Row],[productCode]],products!A:I,2,FALSE)</f>
        <v>1997 BMW F650 ST</v>
      </c>
    </row>
    <row r="291" spans="1:10" x14ac:dyDescent="0.25">
      <c r="A291">
        <v>10133</v>
      </c>
      <c r="B291" t="s">
        <v>365</v>
      </c>
      <c r="C291">
        <v>49</v>
      </c>
      <c r="D291">
        <v>67.41</v>
      </c>
      <c r="E291">
        <v>6</v>
      </c>
      <c r="F291">
        <f>orderdetails[[#This Row],[quantityOrdered]]*orderdetails[[#This Row],[priceEach]]</f>
        <v>3303.0899999999997</v>
      </c>
      <c r="G291" t="str">
        <f>VLOOKUP(orderdetails[[#This Row],[orderNumber]],orders!$A:$H,8,FALSE)</f>
        <v>2003-Q2</v>
      </c>
      <c r="H291" t="str">
        <f>VLOOKUP(orderdetails[[#This Row],[orderNumber]],orders!A:I,9,FALSE)</f>
        <v>2003-06</v>
      </c>
      <c r="I291" t="str">
        <f>VLOOKUP(orderdetails[[#This Row],[productCode]],products!$A:$I,3,FALSE)</f>
        <v>Vintage Cars</v>
      </c>
      <c r="J291" t="str">
        <f>VLOOKUP(orderdetails[[#This Row],[productCode]],products!A:I,2,FALSE)</f>
        <v>1928 Ford Phaeton Deluxe</v>
      </c>
    </row>
    <row r="292" spans="1:10" x14ac:dyDescent="0.25">
      <c r="A292">
        <v>10133</v>
      </c>
      <c r="B292" t="s">
        <v>366</v>
      </c>
      <c r="C292">
        <v>27</v>
      </c>
      <c r="D292">
        <v>37.090000000000003</v>
      </c>
      <c r="E292">
        <v>7</v>
      </c>
      <c r="F292">
        <f>orderdetails[[#This Row],[quantityOrdered]]*orderdetails[[#This Row],[priceEach]]</f>
        <v>1001.4300000000001</v>
      </c>
      <c r="G292" t="str">
        <f>VLOOKUP(orderdetails[[#This Row],[orderNumber]],orders!$A:$H,8,FALSE)</f>
        <v>2003-Q2</v>
      </c>
      <c r="H292" t="str">
        <f>VLOOKUP(orderdetails[[#This Row],[orderNumber]],orders!A:I,9,FALSE)</f>
        <v>2003-06</v>
      </c>
      <c r="I292" t="str">
        <f>VLOOKUP(orderdetails[[#This Row],[productCode]],products!$A:$I,3,FALSE)</f>
        <v>Vintage Cars</v>
      </c>
      <c r="J292" t="str">
        <f>VLOOKUP(orderdetails[[#This Row],[productCode]],products!A:I,2,FALSE)</f>
        <v>1930 Buick Marquette Phaeton</v>
      </c>
    </row>
    <row r="293" spans="1:10" x14ac:dyDescent="0.25">
      <c r="A293">
        <v>10133</v>
      </c>
      <c r="B293" t="s">
        <v>367</v>
      </c>
      <c r="C293">
        <v>24</v>
      </c>
      <c r="D293">
        <v>76.73</v>
      </c>
      <c r="E293">
        <v>8</v>
      </c>
      <c r="F293">
        <f>orderdetails[[#This Row],[quantityOrdered]]*orderdetails[[#This Row],[priceEach]]</f>
        <v>1841.52</v>
      </c>
      <c r="G293" t="str">
        <f>VLOOKUP(orderdetails[[#This Row],[orderNumber]],orders!$A:$H,8,FALSE)</f>
        <v>2003-Q2</v>
      </c>
      <c r="H293" t="str">
        <f>VLOOKUP(orderdetails[[#This Row],[orderNumber]],orders!A:I,9,FALSE)</f>
        <v>2003-06</v>
      </c>
      <c r="I293" t="str">
        <f>VLOOKUP(orderdetails[[#This Row],[productCode]],products!$A:$I,3,FALSE)</f>
        <v>Planes</v>
      </c>
      <c r="J293" t="str">
        <f>VLOOKUP(orderdetails[[#This Row],[productCode]],products!A:I,2,FALSE)</f>
        <v>American Airlines: B767-300</v>
      </c>
    </row>
    <row r="294" spans="1:10" x14ac:dyDescent="0.25">
      <c r="A294">
        <v>10133</v>
      </c>
      <c r="B294" t="s">
        <v>370</v>
      </c>
      <c r="C294">
        <v>27</v>
      </c>
      <c r="D294">
        <v>115.09</v>
      </c>
      <c r="E294">
        <v>2</v>
      </c>
      <c r="F294">
        <f>orderdetails[[#This Row],[quantityOrdered]]*orderdetails[[#This Row],[priceEach]]</f>
        <v>3107.4300000000003</v>
      </c>
      <c r="G294" t="str">
        <f>VLOOKUP(orderdetails[[#This Row],[orderNumber]],orders!$A:$H,8,FALSE)</f>
        <v>2003-Q2</v>
      </c>
      <c r="H294" t="str">
        <f>VLOOKUP(orderdetails[[#This Row],[orderNumber]],orders!A:I,9,FALSE)</f>
        <v>2003-06</v>
      </c>
      <c r="I294" t="str">
        <f>VLOOKUP(orderdetails[[#This Row],[productCode]],products!$A:$I,3,FALSE)</f>
        <v>Planes</v>
      </c>
      <c r="J294" t="str">
        <f>VLOOKUP(orderdetails[[#This Row],[productCode]],products!A:I,2,FALSE)</f>
        <v>ATA: B757-300</v>
      </c>
    </row>
    <row r="295" spans="1:10" x14ac:dyDescent="0.25">
      <c r="A295">
        <v>10134</v>
      </c>
      <c r="B295" t="s">
        <v>374</v>
      </c>
      <c r="C295">
        <v>41</v>
      </c>
      <c r="D295">
        <v>90.92</v>
      </c>
      <c r="E295">
        <v>2</v>
      </c>
      <c r="F295">
        <f>orderdetails[[#This Row],[quantityOrdered]]*orderdetails[[#This Row],[priceEach]]</f>
        <v>3727.7200000000003</v>
      </c>
      <c r="G295" t="str">
        <f>VLOOKUP(orderdetails[[#This Row],[orderNumber]],orders!$A:$H,8,FALSE)</f>
        <v>2003-Q3</v>
      </c>
      <c r="H295" t="str">
        <f>VLOOKUP(orderdetails[[#This Row],[orderNumber]],orders!A:I,9,FALSE)</f>
        <v>2003-07</v>
      </c>
      <c r="I295" t="str">
        <f>VLOOKUP(orderdetails[[#This Row],[productCode]],products!$A:$I,3,FALSE)</f>
        <v>Motorcycles</v>
      </c>
      <c r="J295" t="str">
        <f>VLOOKUP(orderdetails[[#This Row],[productCode]],products!A:I,2,FALSE)</f>
        <v>1969 Harley Davidson Ultimate Chopper</v>
      </c>
    </row>
    <row r="296" spans="1:10" x14ac:dyDescent="0.25">
      <c r="A296">
        <v>10134</v>
      </c>
      <c r="B296" t="s">
        <v>375</v>
      </c>
      <c r="C296">
        <v>27</v>
      </c>
      <c r="D296">
        <v>116.56</v>
      </c>
      <c r="E296">
        <v>5</v>
      </c>
      <c r="F296">
        <f>orderdetails[[#This Row],[quantityOrdered]]*orderdetails[[#This Row],[priceEach]]</f>
        <v>3147.12</v>
      </c>
      <c r="G296" t="str">
        <f>VLOOKUP(orderdetails[[#This Row],[orderNumber]],orders!$A:$H,8,FALSE)</f>
        <v>2003-Q3</v>
      </c>
      <c r="H296" t="str">
        <f>VLOOKUP(orderdetails[[#This Row],[orderNumber]],orders!A:I,9,FALSE)</f>
        <v>2003-07</v>
      </c>
      <c r="I296" t="str">
        <f>VLOOKUP(orderdetails[[#This Row],[productCode]],products!$A:$I,3,FALSE)</f>
        <v>Motorcycles</v>
      </c>
      <c r="J296" t="str">
        <f>VLOOKUP(orderdetails[[#This Row],[productCode]],products!A:I,2,FALSE)</f>
        <v>1996 Moto Guzzi 1100i</v>
      </c>
    </row>
    <row r="297" spans="1:10" x14ac:dyDescent="0.25">
      <c r="A297">
        <v>10134</v>
      </c>
      <c r="B297" t="s">
        <v>376</v>
      </c>
      <c r="C297">
        <v>31</v>
      </c>
      <c r="D297">
        <v>187.85</v>
      </c>
      <c r="E297">
        <v>4</v>
      </c>
      <c r="F297">
        <f>orderdetails[[#This Row],[quantityOrdered]]*orderdetails[[#This Row],[priceEach]]</f>
        <v>5823.3499999999995</v>
      </c>
      <c r="G297" t="str">
        <f>VLOOKUP(orderdetails[[#This Row],[orderNumber]],orders!$A:$H,8,FALSE)</f>
        <v>2003-Q3</v>
      </c>
      <c r="H297" t="str">
        <f>VLOOKUP(orderdetails[[#This Row],[orderNumber]],orders!A:I,9,FALSE)</f>
        <v>2003-07</v>
      </c>
      <c r="I297" t="str">
        <f>VLOOKUP(orderdetails[[#This Row],[productCode]],products!$A:$I,3,FALSE)</f>
        <v>Motorcycles</v>
      </c>
      <c r="J297" t="str">
        <f>VLOOKUP(orderdetails[[#This Row],[productCode]],products!A:I,2,FALSE)</f>
        <v>2003 Harley-Davidson Eagle Drag Bike</v>
      </c>
    </row>
    <row r="298" spans="1:10" x14ac:dyDescent="0.25">
      <c r="A298">
        <v>10134</v>
      </c>
      <c r="B298" t="s">
        <v>377</v>
      </c>
      <c r="C298">
        <v>20</v>
      </c>
      <c r="D298">
        <v>131.04</v>
      </c>
      <c r="E298">
        <v>1</v>
      </c>
      <c r="F298">
        <f>orderdetails[[#This Row],[quantityOrdered]]*orderdetails[[#This Row],[priceEach]]</f>
        <v>2620.7999999999997</v>
      </c>
      <c r="G298" t="str">
        <f>VLOOKUP(orderdetails[[#This Row],[orderNumber]],orders!$A:$H,8,FALSE)</f>
        <v>2003-Q3</v>
      </c>
      <c r="H298" t="str">
        <f>VLOOKUP(orderdetails[[#This Row],[orderNumber]],orders!A:I,9,FALSE)</f>
        <v>2003-07</v>
      </c>
      <c r="I298" t="str">
        <f>VLOOKUP(orderdetails[[#This Row],[productCode]],products!$A:$I,3,FALSE)</f>
        <v>Motorcycles</v>
      </c>
      <c r="J298" t="str">
        <f>VLOOKUP(orderdetails[[#This Row],[productCode]],products!A:I,2,FALSE)</f>
        <v>2002 Suzuki XREO</v>
      </c>
    </row>
    <row r="299" spans="1:10" x14ac:dyDescent="0.25">
      <c r="A299">
        <v>10134</v>
      </c>
      <c r="B299" t="s">
        <v>378</v>
      </c>
      <c r="C299">
        <v>30</v>
      </c>
      <c r="D299">
        <v>51.48</v>
      </c>
      <c r="E299">
        <v>6</v>
      </c>
      <c r="F299">
        <f>orderdetails[[#This Row],[quantityOrdered]]*orderdetails[[#This Row],[priceEach]]</f>
        <v>1544.3999999999999</v>
      </c>
      <c r="G299" t="str">
        <f>VLOOKUP(orderdetails[[#This Row],[orderNumber]],orders!$A:$H,8,FALSE)</f>
        <v>2003-Q3</v>
      </c>
      <c r="H299" t="str">
        <f>VLOOKUP(orderdetails[[#This Row],[orderNumber]],orders!A:I,9,FALSE)</f>
        <v>2003-07</v>
      </c>
      <c r="I299" t="str">
        <f>VLOOKUP(orderdetails[[#This Row],[productCode]],products!$A:$I,3,FALSE)</f>
        <v>Motorcycles</v>
      </c>
      <c r="J299" t="str">
        <f>VLOOKUP(orderdetails[[#This Row],[productCode]],products!A:I,2,FALSE)</f>
        <v>1936 Harley Davidson El Knucklehead</v>
      </c>
    </row>
    <row r="300" spans="1:10" x14ac:dyDescent="0.25">
      <c r="A300">
        <v>10134</v>
      </c>
      <c r="B300" t="s">
        <v>379</v>
      </c>
      <c r="C300">
        <v>35</v>
      </c>
      <c r="D300">
        <v>94.67</v>
      </c>
      <c r="E300">
        <v>3</v>
      </c>
      <c r="F300">
        <f>orderdetails[[#This Row],[quantityOrdered]]*orderdetails[[#This Row],[priceEach]]</f>
        <v>3313.4500000000003</v>
      </c>
      <c r="G300" t="str">
        <f>VLOOKUP(orderdetails[[#This Row],[orderNumber]],orders!$A:$H,8,FALSE)</f>
        <v>2003-Q3</v>
      </c>
      <c r="H300" t="str">
        <f>VLOOKUP(orderdetails[[#This Row],[orderNumber]],orders!A:I,9,FALSE)</f>
        <v>2003-07</v>
      </c>
      <c r="I300" t="str">
        <f>VLOOKUP(orderdetails[[#This Row],[productCode]],products!$A:$I,3,FALSE)</f>
        <v>Motorcycles</v>
      </c>
      <c r="J300" t="str">
        <f>VLOOKUP(orderdetails[[#This Row],[productCode]],products!A:I,2,FALSE)</f>
        <v>1997 BMW R 1100 S</v>
      </c>
    </row>
    <row r="301" spans="1:10" x14ac:dyDescent="0.25">
      <c r="A301">
        <v>10134</v>
      </c>
      <c r="B301" t="s">
        <v>380</v>
      </c>
      <c r="C301">
        <v>43</v>
      </c>
      <c r="D301">
        <v>75.41</v>
      </c>
      <c r="E301">
        <v>7</v>
      </c>
      <c r="F301">
        <f>orderdetails[[#This Row],[quantityOrdered]]*orderdetails[[#This Row],[priceEach]]</f>
        <v>3242.6299999999997</v>
      </c>
      <c r="G301" t="str">
        <f>VLOOKUP(orderdetails[[#This Row],[orderNumber]],orders!$A:$H,8,FALSE)</f>
        <v>2003-Q3</v>
      </c>
      <c r="H301" t="str">
        <f>VLOOKUP(orderdetails[[#This Row],[orderNumber]],orders!A:I,9,FALSE)</f>
        <v>2003-07</v>
      </c>
      <c r="I301" t="str">
        <f>VLOOKUP(orderdetails[[#This Row],[productCode]],products!$A:$I,3,FALSE)</f>
        <v>Motorcycles</v>
      </c>
      <c r="J301" t="str">
        <f>VLOOKUP(orderdetails[[#This Row],[productCode]],products!A:I,2,FALSE)</f>
        <v>1960 BSA Gold Star DBD34</v>
      </c>
    </row>
    <row r="302" spans="1:10" x14ac:dyDescent="0.25">
      <c r="A302">
        <v>10135</v>
      </c>
      <c r="B302" t="s">
        <v>382</v>
      </c>
      <c r="C302">
        <v>42</v>
      </c>
      <c r="D302">
        <v>173.17</v>
      </c>
      <c r="E302">
        <v>7</v>
      </c>
      <c r="F302">
        <f>orderdetails[[#This Row],[quantityOrdered]]*orderdetails[[#This Row],[priceEach]]</f>
        <v>7273.1399999999994</v>
      </c>
      <c r="G302" t="str">
        <f>VLOOKUP(orderdetails[[#This Row],[orderNumber]],orders!$A:$H,8,FALSE)</f>
        <v>2003-Q3</v>
      </c>
      <c r="H302" t="str">
        <f>VLOOKUP(orderdetails[[#This Row],[orderNumber]],orders!A:I,9,FALSE)</f>
        <v>2003-07</v>
      </c>
      <c r="I302" t="str">
        <f>VLOOKUP(orderdetails[[#This Row],[productCode]],products!$A:$I,3,FALSE)</f>
        <v>Classic Cars</v>
      </c>
      <c r="J302" t="str">
        <f>VLOOKUP(orderdetails[[#This Row],[productCode]],products!A:I,2,FALSE)</f>
        <v>1968 Ford Mustang</v>
      </c>
    </row>
    <row r="303" spans="1:10" x14ac:dyDescent="0.25">
      <c r="A303">
        <v>10135</v>
      </c>
      <c r="B303" t="s">
        <v>383</v>
      </c>
      <c r="C303">
        <v>48</v>
      </c>
      <c r="D303">
        <v>110.39</v>
      </c>
      <c r="E303">
        <v>5</v>
      </c>
      <c r="F303">
        <f>orderdetails[[#This Row],[quantityOrdered]]*orderdetails[[#This Row],[priceEach]]</f>
        <v>5298.72</v>
      </c>
      <c r="G303" t="str">
        <f>VLOOKUP(orderdetails[[#This Row],[orderNumber]],orders!$A:$H,8,FALSE)</f>
        <v>2003-Q3</v>
      </c>
      <c r="H303" t="str">
        <f>VLOOKUP(orderdetails[[#This Row],[orderNumber]],orders!A:I,9,FALSE)</f>
        <v>2003-07</v>
      </c>
      <c r="I303" t="str">
        <f>VLOOKUP(orderdetails[[#This Row],[productCode]],products!$A:$I,3,FALSE)</f>
        <v>Classic Cars</v>
      </c>
      <c r="J303" t="str">
        <f>VLOOKUP(orderdetails[[#This Row],[productCode]],products!A:I,2,FALSE)</f>
        <v>1968 Dodge Charger</v>
      </c>
    </row>
    <row r="304" spans="1:10" x14ac:dyDescent="0.25">
      <c r="A304">
        <v>10135</v>
      </c>
      <c r="B304" t="s">
        <v>384</v>
      </c>
      <c r="C304">
        <v>24</v>
      </c>
      <c r="D304">
        <v>72.62</v>
      </c>
      <c r="E304">
        <v>8</v>
      </c>
      <c r="F304">
        <f>orderdetails[[#This Row],[quantityOrdered]]*orderdetails[[#This Row],[priceEach]]</f>
        <v>1742.88</v>
      </c>
      <c r="G304" t="str">
        <f>VLOOKUP(orderdetails[[#This Row],[orderNumber]],orders!$A:$H,8,FALSE)</f>
        <v>2003-Q3</v>
      </c>
      <c r="H304" t="str">
        <f>VLOOKUP(orderdetails[[#This Row],[orderNumber]],orders!A:I,9,FALSE)</f>
        <v>2003-07</v>
      </c>
      <c r="I304" t="str">
        <f>VLOOKUP(orderdetails[[#This Row],[productCode]],products!$A:$I,3,FALSE)</f>
        <v>Classic Cars</v>
      </c>
      <c r="J304" t="str">
        <f>VLOOKUP(orderdetails[[#This Row],[productCode]],products!A:I,2,FALSE)</f>
        <v>1970 Plymouth Hemi Cuda</v>
      </c>
    </row>
    <row r="305" spans="1:10" x14ac:dyDescent="0.25">
      <c r="A305">
        <v>10135</v>
      </c>
      <c r="B305" t="s">
        <v>385</v>
      </c>
      <c r="C305">
        <v>29</v>
      </c>
      <c r="D305">
        <v>103.64</v>
      </c>
      <c r="E305">
        <v>4</v>
      </c>
      <c r="F305">
        <f>orderdetails[[#This Row],[quantityOrdered]]*orderdetails[[#This Row],[priceEach]]</f>
        <v>3005.56</v>
      </c>
      <c r="G305" t="str">
        <f>VLOOKUP(orderdetails[[#This Row],[orderNumber]],orders!$A:$H,8,FALSE)</f>
        <v>2003-Q3</v>
      </c>
      <c r="H305" t="str">
        <f>VLOOKUP(orderdetails[[#This Row],[orderNumber]],orders!A:I,9,FALSE)</f>
        <v>2003-07</v>
      </c>
      <c r="I305" t="str">
        <f>VLOOKUP(orderdetails[[#This Row],[productCode]],products!$A:$I,3,FALSE)</f>
        <v>Classic Cars</v>
      </c>
      <c r="J305" t="str">
        <f>VLOOKUP(orderdetails[[#This Row],[productCode]],products!A:I,2,FALSE)</f>
        <v>1969 Dodge Charger</v>
      </c>
    </row>
    <row r="306" spans="1:10" x14ac:dyDescent="0.25">
      <c r="A306">
        <v>10135</v>
      </c>
      <c r="B306" t="s">
        <v>386</v>
      </c>
      <c r="C306">
        <v>48</v>
      </c>
      <c r="D306">
        <v>66.989999999999995</v>
      </c>
      <c r="E306">
        <v>3</v>
      </c>
      <c r="F306">
        <f>orderdetails[[#This Row],[quantityOrdered]]*orderdetails[[#This Row],[priceEach]]</f>
        <v>3215.5199999999995</v>
      </c>
      <c r="G306" t="str">
        <f>VLOOKUP(orderdetails[[#This Row],[orderNumber]],orders!$A:$H,8,FALSE)</f>
        <v>2003-Q3</v>
      </c>
      <c r="H306" t="str">
        <f>VLOOKUP(orderdetails[[#This Row],[orderNumber]],orders!A:I,9,FALSE)</f>
        <v>2003-07</v>
      </c>
      <c r="I306" t="str">
        <f>VLOOKUP(orderdetails[[#This Row],[productCode]],products!$A:$I,3,FALSE)</f>
        <v>Classic Cars</v>
      </c>
      <c r="J306" t="str">
        <f>VLOOKUP(orderdetails[[#This Row],[productCode]],products!A:I,2,FALSE)</f>
        <v>1948 Porsche 356-A Roadster</v>
      </c>
    </row>
    <row r="307" spans="1:10" x14ac:dyDescent="0.25">
      <c r="A307">
        <v>10135</v>
      </c>
      <c r="B307" t="s">
        <v>387</v>
      </c>
      <c r="C307">
        <v>45</v>
      </c>
      <c r="D307">
        <v>65.94</v>
      </c>
      <c r="E307">
        <v>10</v>
      </c>
      <c r="F307">
        <f>orderdetails[[#This Row],[quantityOrdered]]*orderdetails[[#This Row],[priceEach]]</f>
        <v>2967.2999999999997</v>
      </c>
      <c r="G307" t="str">
        <f>VLOOKUP(orderdetails[[#This Row],[orderNumber]],orders!$A:$H,8,FALSE)</f>
        <v>2003-Q3</v>
      </c>
      <c r="H307" t="str">
        <f>VLOOKUP(orderdetails[[#This Row],[orderNumber]],orders!A:I,9,FALSE)</f>
        <v>2003-07</v>
      </c>
      <c r="I307" t="str">
        <f>VLOOKUP(orderdetails[[#This Row],[productCode]],products!$A:$I,3,FALSE)</f>
        <v>Classic Cars</v>
      </c>
      <c r="J307" t="str">
        <f>VLOOKUP(orderdetails[[#This Row],[productCode]],products!A:I,2,FALSE)</f>
        <v>1969 Dodge Super Bee</v>
      </c>
    </row>
    <row r="308" spans="1:10" x14ac:dyDescent="0.25">
      <c r="A308">
        <v>10135</v>
      </c>
      <c r="B308" t="s">
        <v>388</v>
      </c>
      <c r="C308">
        <v>42</v>
      </c>
      <c r="D308">
        <v>139.63999999999999</v>
      </c>
      <c r="E308">
        <v>9</v>
      </c>
      <c r="F308">
        <f>orderdetails[[#This Row],[quantityOrdered]]*orderdetails[[#This Row],[priceEach]]</f>
        <v>5864.8799999999992</v>
      </c>
      <c r="G308" t="str">
        <f>VLOOKUP(orderdetails[[#This Row],[orderNumber]],orders!$A:$H,8,FALSE)</f>
        <v>2003-Q3</v>
      </c>
      <c r="H308" t="str">
        <f>VLOOKUP(orderdetails[[#This Row],[orderNumber]],orders!A:I,9,FALSE)</f>
        <v>2003-07</v>
      </c>
      <c r="I308" t="str">
        <f>VLOOKUP(orderdetails[[#This Row],[productCode]],products!$A:$I,3,FALSE)</f>
        <v>Classic Cars</v>
      </c>
      <c r="J308" t="str">
        <f>VLOOKUP(orderdetails[[#This Row],[productCode]],products!A:I,2,FALSE)</f>
        <v>1976 Ford Gran Torino</v>
      </c>
    </row>
    <row r="309" spans="1:10" x14ac:dyDescent="0.25">
      <c r="A309">
        <v>10135</v>
      </c>
      <c r="B309" t="s">
        <v>389</v>
      </c>
      <c r="C309">
        <v>45</v>
      </c>
      <c r="D309">
        <v>49.74</v>
      </c>
      <c r="E309">
        <v>13</v>
      </c>
      <c r="F309">
        <f>orderdetails[[#This Row],[quantityOrdered]]*orderdetails[[#This Row],[priceEach]]</f>
        <v>2238.3000000000002</v>
      </c>
      <c r="G309" t="str">
        <f>VLOOKUP(orderdetails[[#This Row],[orderNumber]],orders!$A:$H,8,FALSE)</f>
        <v>2003-Q3</v>
      </c>
      <c r="H309" t="str">
        <f>VLOOKUP(orderdetails[[#This Row],[orderNumber]],orders!A:I,9,FALSE)</f>
        <v>2003-07</v>
      </c>
      <c r="I309" t="str">
        <f>VLOOKUP(orderdetails[[#This Row],[productCode]],products!$A:$I,3,FALSE)</f>
        <v>Motorcycles</v>
      </c>
      <c r="J309" t="str">
        <f>VLOOKUP(orderdetails[[#This Row],[productCode]],products!A:I,2,FALSE)</f>
        <v>1957 Vespa GS150</v>
      </c>
    </row>
    <row r="310" spans="1:10" x14ac:dyDescent="0.25">
      <c r="A310">
        <v>10135</v>
      </c>
      <c r="B310" t="s">
        <v>390</v>
      </c>
      <c r="C310">
        <v>31</v>
      </c>
      <c r="D310">
        <v>133.91999999999999</v>
      </c>
      <c r="E310">
        <v>12</v>
      </c>
      <c r="F310">
        <f>orderdetails[[#This Row],[quantityOrdered]]*orderdetails[[#This Row],[priceEach]]</f>
        <v>4151.5199999999995</v>
      </c>
      <c r="G310" t="str">
        <f>VLOOKUP(orderdetails[[#This Row],[orderNumber]],orders!$A:$H,8,FALSE)</f>
        <v>2003-Q3</v>
      </c>
      <c r="H310" t="str">
        <f>VLOOKUP(orderdetails[[#This Row],[orderNumber]],orders!A:I,9,FALSE)</f>
        <v>2003-07</v>
      </c>
      <c r="I310" t="str">
        <f>VLOOKUP(orderdetails[[#This Row],[productCode]],products!$A:$I,3,FALSE)</f>
        <v>Classic Cars</v>
      </c>
      <c r="J310" t="str">
        <f>VLOOKUP(orderdetails[[#This Row],[productCode]],products!A:I,2,FALSE)</f>
        <v>1957 Corvette Convertible</v>
      </c>
    </row>
    <row r="311" spans="1:10" x14ac:dyDescent="0.25">
      <c r="A311">
        <v>10135</v>
      </c>
      <c r="B311" t="s">
        <v>391</v>
      </c>
      <c r="C311">
        <v>29</v>
      </c>
      <c r="D311">
        <v>67.180000000000007</v>
      </c>
      <c r="E311">
        <v>16</v>
      </c>
      <c r="F311">
        <f>orderdetails[[#This Row],[quantityOrdered]]*orderdetails[[#This Row],[priceEach]]</f>
        <v>1948.2200000000003</v>
      </c>
      <c r="G311" t="str">
        <f>VLOOKUP(orderdetails[[#This Row],[orderNumber]],orders!$A:$H,8,FALSE)</f>
        <v>2003-Q3</v>
      </c>
      <c r="H311" t="str">
        <f>VLOOKUP(orderdetails[[#This Row],[orderNumber]],orders!A:I,9,FALSE)</f>
        <v>2003-07</v>
      </c>
      <c r="I311" t="str">
        <f>VLOOKUP(orderdetails[[#This Row],[productCode]],products!$A:$I,3,FALSE)</f>
        <v>Motorcycles</v>
      </c>
      <c r="J311" t="str">
        <f>VLOOKUP(orderdetails[[#This Row],[productCode]],products!A:I,2,FALSE)</f>
        <v>1982 Ducati 900 Monster</v>
      </c>
    </row>
    <row r="312" spans="1:10" x14ac:dyDescent="0.25">
      <c r="A312">
        <v>10135</v>
      </c>
      <c r="B312" t="s">
        <v>402</v>
      </c>
      <c r="C312">
        <v>20</v>
      </c>
      <c r="D312">
        <v>34.36</v>
      </c>
      <c r="E312">
        <v>1</v>
      </c>
      <c r="F312">
        <f>orderdetails[[#This Row],[quantityOrdered]]*orderdetails[[#This Row],[priceEach]]</f>
        <v>687.2</v>
      </c>
      <c r="G312" t="str">
        <f>VLOOKUP(orderdetails[[#This Row],[orderNumber]],orders!$A:$H,8,FALSE)</f>
        <v>2003-Q3</v>
      </c>
      <c r="H312" t="str">
        <f>VLOOKUP(orderdetails[[#This Row],[orderNumber]],orders!A:I,9,FALSE)</f>
        <v>2003-07</v>
      </c>
      <c r="I312" t="str">
        <f>VLOOKUP(orderdetails[[#This Row],[productCode]],products!$A:$I,3,FALSE)</f>
        <v>Classic Cars</v>
      </c>
      <c r="J312" t="str">
        <f>VLOOKUP(orderdetails[[#This Row],[productCode]],products!A:I,2,FALSE)</f>
        <v>1982 Lamborghini Diablo</v>
      </c>
    </row>
    <row r="313" spans="1:10" x14ac:dyDescent="0.25">
      <c r="A313">
        <v>10135</v>
      </c>
      <c r="B313" t="s">
        <v>392</v>
      </c>
      <c r="C313">
        <v>27</v>
      </c>
      <c r="D313">
        <v>52.05</v>
      </c>
      <c r="E313">
        <v>6</v>
      </c>
      <c r="F313">
        <f>orderdetails[[#This Row],[quantityOrdered]]*orderdetails[[#This Row],[priceEach]]</f>
        <v>1405.35</v>
      </c>
      <c r="G313" t="str">
        <f>VLOOKUP(orderdetails[[#This Row],[orderNumber]],orders!$A:$H,8,FALSE)</f>
        <v>2003-Q3</v>
      </c>
      <c r="H313" t="str">
        <f>VLOOKUP(orderdetails[[#This Row],[orderNumber]],orders!A:I,9,FALSE)</f>
        <v>2003-07</v>
      </c>
      <c r="I313" t="str">
        <f>VLOOKUP(orderdetails[[#This Row],[productCode]],products!$A:$I,3,FALSE)</f>
        <v>Classic Cars</v>
      </c>
      <c r="J313" t="str">
        <f>VLOOKUP(orderdetails[[#This Row],[productCode]],products!A:I,2,FALSE)</f>
        <v>1971 Alpine Renault 1600s</v>
      </c>
    </row>
    <row r="314" spans="1:10" x14ac:dyDescent="0.25">
      <c r="A314">
        <v>10135</v>
      </c>
      <c r="B314" t="s">
        <v>393</v>
      </c>
      <c r="C314">
        <v>47</v>
      </c>
      <c r="D314">
        <v>139.03</v>
      </c>
      <c r="E314">
        <v>2</v>
      </c>
      <c r="F314">
        <f>orderdetails[[#This Row],[quantityOrdered]]*orderdetails[[#This Row],[priceEach]]</f>
        <v>6534.41</v>
      </c>
      <c r="G314" t="str">
        <f>VLOOKUP(orderdetails[[#This Row],[orderNumber]],orders!$A:$H,8,FALSE)</f>
        <v>2003-Q3</v>
      </c>
      <c r="H314" t="str">
        <f>VLOOKUP(orderdetails[[#This Row],[orderNumber]],orders!A:I,9,FALSE)</f>
        <v>2003-07</v>
      </c>
      <c r="I314" t="str">
        <f>VLOOKUP(orderdetails[[#This Row],[productCode]],products!$A:$I,3,FALSE)</f>
        <v>Classic Cars</v>
      </c>
      <c r="J314" t="str">
        <f>VLOOKUP(orderdetails[[#This Row],[productCode]],products!A:I,2,FALSE)</f>
        <v>1956 Porsche 356A Coupe</v>
      </c>
    </row>
    <row r="315" spans="1:10" x14ac:dyDescent="0.25">
      <c r="A315">
        <v>10135</v>
      </c>
      <c r="B315" t="s">
        <v>394</v>
      </c>
      <c r="C315">
        <v>23</v>
      </c>
      <c r="D315">
        <v>76.8</v>
      </c>
      <c r="E315">
        <v>11</v>
      </c>
      <c r="F315">
        <f>orderdetails[[#This Row],[quantityOrdered]]*orderdetails[[#This Row],[priceEach]]</f>
        <v>1766.3999999999999</v>
      </c>
      <c r="G315" t="str">
        <f>VLOOKUP(orderdetails[[#This Row],[orderNumber]],orders!$A:$H,8,FALSE)</f>
        <v>2003-Q3</v>
      </c>
      <c r="H315" t="str">
        <f>VLOOKUP(orderdetails[[#This Row],[orderNumber]],orders!A:I,9,FALSE)</f>
        <v>2003-07</v>
      </c>
      <c r="I315" t="str">
        <f>VLOOKUP(orderdetails[[#This Row],[productCode]],products!$A:$I,3,FALSE)</f>
        <v>Classic Cars</v>
      </c>
      <c r="J315" t="str">
        <f>VLOOKUP(orderdetails[[#This Row],[productCode]],products!A:I,2,FALSE)</f>
        <v>1961 Chevrolet Impala</v>
      </c>
    </row>
    <row r="316" spans="1:10" x14ac:dyDescent="0.25">
      <c r="A316">
        <v>10135</v>
      </c>
      <c r="B316" t="s">
        <v>395</v>
      </c>
      <c r="C316">
        <v>33</v>
      </c>
      <c r="D316">
        <v>38.619999999999997</v>
      </c>
      <c r="E316">
        <v>14</v>
      </c>
      <c r="F316">
        <f>orderdetails[[#This Row],[quantityOrdered]]*orderdetails[[#This Row],[priceEach]]</f>
        <v>1274.4599999999998</v>
      </c>
      <c r="G316" t="str">
        <f>VLOOKUP(orderdetails[[#This Row],[orderNumber]],orders!$A:$H,8,FALSE)</f>
        <v>2003-Q3</v>
      </c>
      <c r="H316" t="str">
        <f>VLOOKUP(orderdetails[[#This Row],[orderNumber]],orders!A:I,9,FALSE)</f>
        <v>2003-07</v>
      </c>
      <c r="I316" t="str">
        <f>VLOOKUP(orderdetails[[#This Row],[productCode]],products!$A:$I,3,FALSE)</f>
        <v>Motorcycles</v>
      </c>
      <c r="J316" t="str">
        <f>VLOOKUP(orderdetails[[#This Row],[productCode]],products!A:I,2,FALSE)</f>
        <v>1982 Ducati 996 R</v>
      </c>
    </row>
    <row r="317" spans="1:10" x14ac:dyDescent="0.25">
      <c r="A317">
        <v>10135</v>
      </c>
      <c r="B317" t="s">
        <v>396</v>
      </c>
      <c r="C317">
        <v>30</v>
      </c>
      <c r="D317">
        <v>91.85</v>
      </c>
      <c r="E317">
        <v>17</v>
      </c>
      <c r="F317">
        <f>orderdetails[[#This Row],[quantityOrdered]]*orderdetails[[#This Row],[priceEach]]</f>
        <v>2755.5</v>
      </c>
      <c r="G317" t="str">
        <f>VLOOKUP(orderdetails[[#This Row],[orderNumber]],orders!$A:$H,8,FALSE)</f>
        <v>2003-Q3</v>
      </c>
      <c r="H317" t="str">
        <f>VLOOKUP(orderdetails[[#This Row],[orderNumber]],orders!A:I,9,FALSE)</f>
        <v>2003-07</v>
      </c>
      <c r="I317" t="str">
        <f>VLOOKUP(orderdetails[[#This Row],[productCode]],products!$A:$I,3,FALSE)</f>
        <v>Motorcycles</v>
      </c>
      <c r="J317" t="str">
        <f>VLOOKUP(orderdetails[[#This Row],[productCode]],products!A:I,2,FALSE)</f>
        <v>1974 Ducati 350 Mk3 Desmo</v>
      </c>
    </row>
    <row r="318" spans="1:10" x14ac:dyDescent="0.25">
      <c r="A318">
        <v>10135</v>
      </c>
      <c r="B318" t="s">
        <v>397</v>
      </c>
      <c r="C318">
        <v>44</v>
      </c>
      <c r="D318">
        <v>78.92</v>
      </c>
      <c r="E318">
        <v>15</v>
      </c>
      <c r="F318">
        <f>orderdetails[[#This Row],[quantityOrdered]]*orderdetails[[#This Row],[priceEach]]</f>
        <v>3472.48</v>
      </c>
      <c r="G318" t="str">
        <f>VLOOKUP(orderdetails[[#This Row],[orderNumber]],orders!$A:$H,8,FALSE)</f>
        <v>2003-Q3</v>
      </c>
      <c r="H318" t="str">
        <f>VLOOKUP(orderdetails[[#This Row],[orderNumber]],orders!A:I,9,FALSE)</f>
        <v>2003-07</v>
      </c>
      <c r="I318" t="str">
        <f>VLOOKUP(orderdetails[[#This Row],[productCode]],products!$A:$I,3,FALSE)</f>
        <v>Motorcycles</v>
      </c>
      <c r="J318" t="str">
        <f>VLOOKUP(orderdetails[[#This Row],[productCode]],products!A:I,2,FALSE)</f>
        <v>2002 Yamaha YZR M1</v>
      </c>
    </row>
    <row r="319" spans="1:10" x14ac:dyDescent="0.25">
      <c r="A319">
        <v>10136</v>
      </c>
      <c r="B319" t="s">
        <v>398</v>
      </c>
      <c r="C319">
        <v>25</v>
      </c>
      <c r="D319">
        <v>117.48</v>
      </c>
      <c r="E319">
        <v>2</v>
      </c>
      <c r="F319">
        <f>orderdetails[[#This Row],[quantityOrdered]]*orderdetails[[#This Row],[priceEach]]</f>
        <v>2937</v>
      </c>
      <c r="G319" t="str">
        <f>VLOOKUP(orderdetails[[#This Row],[orderNumber]],orders!$A:$H,8,FALSE)</f>
        <v>2003-Q3</v>
      </c>
      <c r="H319" t="str">
        <f>VLOOKUP(orderdetails[[#This Row],[orderNumber]],orders!A:I,9,FALSE)</f>
        <v>2003-07</v>
      </c>
      <c r="I319" t="str">
        <f>VLOOKUP(orderdetails[[#This Row],[productCode]],products!$A:$I,3,FALSE)</f>
        <v>Classic Cars</v>
      </c>
      <c r="J319" t="str">
        <f>VLOOKUP(orderdetails[[#This Row],[productCode]],products!A:I,2,FALSE)</f>
        <v>1993 Mazda RX-7</v>
      </c>
    </row>
    <row r="320" spans="1:10" x14ac:dyDescent="0.25">
      <c r="A320">
        <v>10136</v>
      </c>
      <c r="B320" t="s">
        <v>399</v>
      </c>
      <c r="C320">
        <v>36</v>
      </c>
      <c r="D320">
        <v>120.91</v>
      </c>
      <c r="E320">
        <v>1</v>
      </c>
      <c r="F320">
        <f>orderdetails[[#This Row],[quantityOrdered]]*orderdetails[[#This Row],[priceEach]]</f>
        <v>4352.76</v>
      </c>
      <c r="G320" t="str">
        <f>VLOOKUP(orderdetails[[#This Row],[orderNumber]],orders!$A:$H,8,FALSE)</f>
        <v>2003-Q3</v>
      </c>
      <c r="H320" t="str">
        <f>VLOOKUP(orderdetails[[#This Row],[orderNumber]],orders!A:I,9,FALSE)</f>
        <v>2003-07</v>
      </c>
      <c r="I320" t="str">
        <f>VLOOKUP(orderdetails[[#This Row],[productCode]],products!$A:$I,3,FALSE)</f>
        <v>Classic Cars</v>
      </c>
      <c r="J320" t="str">
        <f>VLOOKUP(orderdetails[[#This Row],[productCode]],products!A:I,2,FALSE)</f>
        <v>1995 Honda Civic</v>
      </c>
    </row>
    <row r="321" spans="1:10" x14ac:dyDescent="0.25">
      <c r="A321">
        <v>10136</v>
      </c>
      <c r="B321" t="s">
        <v>332</v>
      </c>
      <c r="C321">
        <v>41</v>
      </c>
      <c r="D321">
        <v>169.34</v>
      </c>
      <c r="E321">
        <v>3</v>
      </c>
      <c r="F321">
        <f>orderdetails[[#This Row],[quantityOrdered]]*orderdetails[[#This Row],[priceEach]]</f>
        <v>6942.9400000000005</v>
      </c>
      <c r="G321" t="str">
        <f>VLOOKUP(orderdetails[[#This Row],[orderNumber]],orders!$A:$H,8,FALSE)</f>
        <v>2003-Q3</v>
      </c>
      <c r="H321" t="str">
        <f>VLOOKUP(orderdetails[[#This Row],[orderNumber]],orders!A:I,9,FALSE)</f>
        <v>2003-07</v>
      </c>
      <c r="I321" t="str">
        <f>VLOOKUP(orderdetails[[#This Row],[productCode]],products!$A:$I,3,FALSE)</f>
        <v>Classic Cars</v>
      </c>
      <c r="J321" t="str">
        <f>VLOOKUP(orderdetails[[#This Row],[productCode]],products!A:I,2,FALSE)</f>
        <v>1992 Ferrari 360 Spider red</v>
      </c>
    </row>
    <row r="322" spans="1:10" x14ac:dyDescent="0.25">
      <c r="A322">
        <v>10137</v>
      </c>
      <c r="B322" t="s">
        <v>403</v>
      </c>
      <c r="C322">
        <v>44</v>
      </c>
      <c r="D322">
        <v>115.73</v>
      </c>
      <c r="E322">
        <v>2</v>
      </c>
      <c r="F322">
        <f>orderdetails[[#This Row],[quantityOrdered]]*orderdetails[[#This Row],[priceEach]]</f>
        <v>5092.12</v>
      </c>
      <c r="G322" t="str">
        <f>VLOOKUP(orderdetails[[#This Row],[orderNumber]],orders!$A:$H,8,FALSE)</f>
        <v>2003-Q3</v>
      </c>
      <c r="H322" t="str">
        <f>VLOOKUP(orderdetails[[#This Row],[orderNumber]],orders!A:I,9,FALSE)</f>
        <v>2003-07</v>
      </c>
      <c r="I322" t="str">
        <f>VLOOKUP(orderdetails[[#This Row],[productCode]],products!$A:$I,3,FALSE)</f>
        <v>Classic Cars</v>
      </c>
      <c r="J322" t="str">
        <f>VLOOKUP(orderdetails[[#This Row],[productCode]],products!A:I,2,FALSE)</f>
        <v>1965 Aston Martin DB5</v>
      </c>
    </row>
    <row r="323" spans="1:10" x14ac:dyDescent="0.25">
      <c r="A323">
        <v>10137</v>
      </c>
      <c r="B323" t="s">
        <v>400</v>
      </c>
      <c r="C323">
        <v>37</v>
      </c>
      <c r="D323">
        <v>110.88</v>
      </c>
      <c r="E323">
        <v>3</v>
      </c>
      <c r="F323">
        <f>orderdetails[[#This Row],[quantityOrdered]]*orderdetails[[#This Row],[priceEach]]</f>
        <v>4102.5599999999995</v>
      </c>
      <c r="G323" t="str">
        <f>VLOOKUP(orderdetails[[#This Row],[orderNumber]],orders!$A:$H,8,FALSE)</f>
        <v>2003-Q3</v>
      </c>
      <c r="H323" t="str">
        <f>VLOOKUP(orderdetails[[#This Row],[orderNumber]],orders!A:I,9,FALSE)</f>
        <v>2003-07</v>
      </c>
      <c r="I323" t="str">
        <f>VLOOKUP(orderdetails[[#This Row],[productCode]],products!$A:$I,3,FALSE)</f>
        <v>Classic Cars</v>
      </c>
      <c r="J323" t="str">
        <f>VLOOKUP(orderdetails[[#This Row],[productCode]],products!A:I,2,FALSE)</f>
        <v>1999 Indy 500 Monte Carlo SS</v>
      </c>
    </row>
    <row r="324" spans="1:10" x14ac:dyDescent="0.25">
      <c r="A324">
        <v>10137</v>
      </c>
      <c r="B324" t="s">
        <v>401</v>
      </c>
      <c r="C324">
        <v>31</v>
      </c>
      <c r="D324">
        <v>118.68</v>
      </c>
      <c r="E324">
        <v>4</v>
      </c>
      <c r="F324">
        <f>orderdetails[[#This Row],[quantityOrdered]]*orderdetails[[#This Row],[priceEach]]</f>
        <v>3679.0800000000004</v>
      </c>
      <c r="G324" t="str">
        <f>VLOOKUP(orderdetails[[#This Row],[orderNumber]],orders!$A:$H,8,FALSE)</f>
        <v>2003-Q3</v>
      </c>
      <c r="H324" t="str">
        <f>VLOOKUP(orderdetails[[#This Row],[orderNumber]],orders!A:I,9,FALSE)</f>
        <v>2003-07</v>
      </c>
      <c r="I324" t="str">
        <f>VLOOKUP(orderdetails[[#This Row],[productCode]],products!$A:$I,3,FALSE)</f>
        <v>Classic Cars</v>
      </c>
      <c r="J324" t="str">
        <f>VLOOKUP(orderdetails[[#This Row],[productCode]],products!A:I,2,FALSE)</f>
        <v>1948 Porsche Type 356 Roadster</v>
      </c>
    </row>
    <row r="325" spans="1:10" x14ac:dyDescent="0.25">
      <c r="A325">
        <v>10137</v>
      </c>
      <c r="B325" t="s">
        <v>406</v>
      </c>
      <c r="C325">
        <v>26</v>
      </c>
      <c r="D325">
        <v>40.25</v>
      </c>
      <c r="E325">
        <v>1</v>
      </c>
      <c r="F325">
        <f>orderdetails[[#This Row],[quantityOrdered]]*orderdetails[[#This Row],[priceEach]]</f>
        <v>1046.5</v>
      </c>
      <c r="G325" t="str">
        <f>VLOOKUP(orderdetails[[#This Row],[orderNumber]],orders!$A:$H,8,FALSE)</f>
        <v>2003-Q3</v>
      </c>
      <c r="H325" t="str">
        <f>VLOOKUP(orderdetails[[#This Row],[orderNumber]],orders!A:I,9,FALSE)</f>
        <v>2003-07</v>
      </c>
      <c r="I325" t="str">
        <f>VLOOKUP(orderdetails[[#This Row],[productCode]],products!$A:$I,3,FALSE)</f>
        <v>Classic Cars</v>
      </c>
      <c r="J325" t="str">
        <f>VLOOKUP(orderdetails[[#This Row],[productCode]],products!A:I,2,FALSE)</f>
        <v>1966 Shelby Cobra 427 S/C</v>
      </c>
    </row>
    <row r="326" spans="1:10" x14ac:dyDescent="0.25">
      <c r="A326">
        <v>10138</v>
      </c>
      <c r="B326" t="s">
        <v>302</v>
      </c>
      <c r="C326">
        <v>33</v>
      </c>
      <c r="D326">
        <v>149.6</v>
      </c>
      <c r="E326">
        <v>6</v>
      </c>
      <c r="F326">
        <f>orderdetails[[#This Row],[quantityOrdered]]*orderdetails[[#This Row],[priceEach]]</f>
        <v>4936.8</v>
      </c>
      <c r="G326" t="str">
        <f>VLOOKUP(orderdetails[[#This Row],[orderNumber]],orders!$A:$H,8,FALSE)</f>
        <v>2003-Q3</v>
      </c>
      <c r="H326" t="str">
        <f>VLOOKUP(orderdetails[[#This Row],[orderNumber]],orders!A:I,9,FALSE)</f>
        <v>2003-07</v>
      </c>
      <c r="I326" t="str">
        <f>VLOOKUP(orderdetails[[#This Row],[productCode]],products!$A:$I,3,FALSE)</f>
        <v>Vintage Cars</v>
      </c>
      <c r="J326" t="str">
        <f>VLOOKUP(orderdetails[[#This Row],[productCode]],products!A:I,2,FALSE)</f>
        <v>1917 Grand Touring Sedan</v>
      </c>
    </row>
    <row r="327" spans="1:10" x14ac:dyDescent="0.25">
      <c r="A327">
        <v>10138</v>
      </c>
      <c r="B327" t="s">
        <v>303</v>
      </c>
      <c r="C327">
        <v>22</v>
      </c>
      <c r="D327">
        <v>51.46</v>
      </c>
      <c r="E327">
        <v>5</v>
      </c>
      <c r="F327">
        <f>orderdetails[[#This Row],[quantityOrdered]]*orderdetails[[#This Row],[priceEach]]</f>
        <v>1132.1200000000001</v>
      </c>
      <c r="G327" t="str">
        <f>VLOOKUP(orderdetails[[#This Row],[orderNumber]],orders!$A:$H,8,FALSE)</f>
        <v>2003-Q3</v>
      </c>
      <c r="H327" t="str">
        <f>VLOOKUP(orderdetails[[#This Row],[orderNumber]],orders!A:I,9,FALSE)</f>
        <v>2003-07</v>
      </c>
      <c r="I327" t="str">
        <f>VLOOKUP(orderdetails[[#This Row],[productCode]],products!$A:$I,3,FALSE)</f>
        <v>Vintage Cars</v>
      </c>
      <c r="J327" t="str">
        <f>VLOOKUP(orderdetails[[#This Row],[productCode]],products!A:I,2,FALSE)</f>
        <v>1911 Ford Town Car</v>
      </c>
    </row>
    <row r="328" spans="1:10" x14ac:dyDescent="0.25">
      <c r="A328">
        <v>10138</v>
      </c>
      <c r="B328" t="s">
        <v>306</v>
      </c>
      <c r="C328">
        <v>38</v>
      </c>
      <c r="D328">
        <v>114.42</v>
      </c>
      <c r="E328">
        <v>3</v>
      </c>
      <c r="F328">
        <f>orderdetails[[#This Row],[quantityOrdered]]*orderdetails[[#This Row],[priceEach]]</f>
        <v>4347.96</v>
      </c>
      <c r="G328" t="str">
        <f>VLOOKUP(orderdetails[[#This Row],[orderNumber]],orders!$A:$H,8,FALSE)</f>
        <v>2003-Q3</v>
      </c>
      <c r="H328" t="str">
        <f>VLOOKUP(orderdetails[[#This Row],[orderNumber]],orders!A:I,9,FALSE)</f>
        <v>2003-07</v>
      </c>
      <c r="I328" t="str">
        <f>VLOOKUP(orderdetails[[#This Row],[productCode]],products!$A:$I,3,FALSE)</f>
        <v>Vintage Cars</v>
      </c>
      <c r="J328" t="str">
        <f>VLOOKUP(orderdetails[[#This Row],[productCode]],products!A:I,2,FALSE)</f>
        <v>1932 Model A Ford J-Coupe</v>
      </c>
    </row>
    <row r="329" spans="1:10" x14ac:dyDescent="0.25">
      <c r="A329">
        <v>10138</v>
      </c>
      <c r="B329" t="s">
        <v>304</v>
      </c>
      <c r="C329">
        <v>47</v>
      </c>
      <c r="D329">
        <v>79.150000000000006</v>
      </c>
      <c r="E329">
        <v>7</v>
      </c>
      <c r="F329">
        <f>orderdetails[[#This Row],[quantityOrdered]]*orderdetails[[#This Row],[priceEach]]</f>
        <v>3720.05</v>
      </c>
      <c r="G329" t="str">
        <f>VLOOKUP(orderdetails[[#This Row],[orderNumber]],orders!$A:$H,8,FALSE)</f>
        <v>2003-Q3</v>
      </c>
      <c r="H329" t="str">
        <f>VLOOKUP(orderdetails[[#This Row],[orderNumber]],orders!A:I,9,FALSE)</f>
        <v>2003-07</v>
      </c>
      <c r="I329" t="str">
        <f>VLOOKUP(orderdetails[[#This Row],[productCode]],products!$A:$I,3,FALSE)</f>
        <v>Vintage Cars</v>
      </c>
      <c r="J329" t="str">
        <f>VLOOKUP(orderdetails[[#This Row],[productCode]],products!A:I,2,FALSE)</f>
        <v>1932 Alfa Romeo 8C2300 Spider Sport</v>
      </c>
    </row>
    <row r="330" spans="1:10" x14ac:dyDescent="0.25">
      <c r="A330">
        <v>10138</v>
      </c>
      <c r="B330" t="s">
        <v>404</v>
      </c>
      <c r="C330">
        <v>23</v>
      </c>
      <c r="D330">
        <v>64.86</v>
      </c>
      <c r="E330">
        <v>8</v>
      </c>
      <c r="F330">
        <f>orderdetails[[#This Row],[quantityOrdered]]*orderdetails[[#This Row],[priceEach]]</f>
        <v>1491.78</v>
      </c>
      <c r="G330" t="str">
        <f>VLOOKUP(orderdetails[[#This Row],[orderNumber]],orders!$A:$H,8,FALSE)</f>
        <v>2003-Q3</v>
      </c>
      <c r="H330" t="str">
        <f>VLOOKUP(orderdetails[[#This Row],[orderNumber]],orders!A:I,9,FALSE)</f>
        <v>2003-07</v>
      </c>
      <c r="I330" t="str">
        <f>VLOOKUP(orderdetails[[#This Row],[productCode]],products!$A:$I,3,FALSE)</f>
        <v>Classic Cars</v>
      </c>
      <c r="J330" t="str">
        <f>VLOOKUP(orderdetails[[#This Row],[productCode]],products!A:I,2,FALSE)</f>
        <v>1957 Ford Thunderbird</v>
      </c>
    </row>
    <row r="331" spans="1:10" x14ac:dyDescent="0.25">
      <c r="A331">
        <v>10138</v>
      </c>
      <c r="B331" t="s">
        <v>405</v>
      </c>
      <c r="C331">
        <v>45</v>
      </c>
      <c r="D331">
        <v>59.53</v>
      </c>
      <c r="E331">
        <v>12</v>
      </c>
      <c r="F331">
        <f>orderdetails[[#This Row],[quantityOrdered]]*orderdetails[[#This Row],[priceEach]]</f>
        <v>2678.85</v>
      </c>
      <c r="G331" t="str">
        <f>VLOOKUP(orderdetails[[#This Row],[orderNumber]],orders!$A:$H,8,FALSE)</f>
        <v>2003-Q3</v>
      </c>
      <c r="H331" t="str">
        <f>VLOOKUP(orderdetails[[#This Row],[orderNumber]],orders!A:I,9,FALSE)</f>
        <v>2003-07</v>
      </c>
      <c r="I331" t="str">
        <f>VLOOKUP(orderdetails[[#This Row],[productCode]],products!$A:$I,3,FALSE)</f>
        <v>Classic Cars</v>
      </c>
      <c r="J331" t="str">
        <f>VLOOKUP(orderdetails[[#This Row],[productCode]],products!A:I,2,FALSE)</f>
        <v>1970 Chevy Chevelle SS 454</v>
      </c>
    </row>
    <row r="332" spans="1:10" x14ac:dyDescent="0.25">
      <c r="A332">
        <v>10138</v>
      </c>
      <c r="B332" t="s">
        <v>308</v>
      </c>
      <c r="C332">
        <v>22</v>
      </c>
      <c r="D332">
        <v>33.19</v>
      </c>
      <c r="E332">
        <v>2</v>
      </c>
      <c r="F332">
        <f>orderdetails[[#This Row],[quantityOrdered]]*orderdetails[[#This Row],[priceEach]]</f>
        <v>730.18</v>
      </c>
      <c r="G332" t="str">
        <f>VLOOKUP(orderdetails[[#This Row],[orderNumber]],orders!$A:$H,8,FALSE)</f>
        <v>2003-Q3</v>
      </c>
      <c r="H332" t="str">
        <f>VLOOKUP(orderdetails[[#This Row],[orderNumber]],orders!A:I,9,FALSE)</f>
        <v>2003-07</v>
      </c>
      <c r="I332" t="str">
        <f>VLOOKUP(orderdetails[[#This Row],[productCode]],products!$A:$I,3,FALSE)</f>
        <v>Vintage Cars</v>
      </c>
      <c r="J332" t="str">
        <f>VLOOKUP(orderdetails[[#This Row],[productCode]],products!A:I,2,FALSE)</f>
        <v>1939 Chevrolet Deluxe Coupe</v>
      </c>
    </row>
    <row r="333" spans="1:10" x14ac:dyDescent="0.25">
      <c r="A333">
        <v>10138</v>
      </c>
      <c r="B333" t="s">
        <v>309</v>
      </c>
      <c r="C333">
        <v>33</v>
      </c>
      <c r="D333">
        <v>38.53</v>
      </c>
      <c r="E333">
        <v>1</v>
      </c>
      <c r="F333">
        <f>orderdetails[[#This Row],[quantityOrdered]]*orderdetails[[#This Row],[priceEach]]</f>
        <v>1271.49</v>
      </c>
      <c r="G333" t="str">
        <f>VLOOKUP(orderdetails[[#This Row],[orderNumber]],orders!$A:$H,8,FALSE)</f>
        <v>2003-Q3</v>
      </c>
      <c r="H333" t="str">
        <f>VLOOKUP(orderdetails[[#This Row],[orderNumber]],orders!A:I,9,FALSE)</f>
        <v>2003-07</v>
      </c>
      <c r="I333" t="str">
        <f>VLOOKUP(orderdetails[[#This Row],[productCode]],products!$A:$I,3,FALSE)</f>
        <v>Vintage Cars</v>
      </c>
      <c r="J333" t="str">
        <f>VLOOKUP(orderdetails[[#This Row],[productCode]],products!A:I,2,FALSE)</f>
        <v>1938 Cadillac V-16 Presidential Limousine</v>
      </c>
    </row>
    <row r="334" spans="1:10" x14ac:dyDescent="0.25">
      <c r="A334">
        <v>10138</v>
      </c>
      <c r="B334" t="s">
        <v>407</v>
      </c>
      <c r="C334">
        <v>28</v>
      </c>
      <c r="D334">
        <v>73.599999999999994</v>
      </c>
      <c r="E334">
        <v>10</v>
      </c>
      <c r="F334">
        <f>orderdetails[[#This Row],[quantityOrdered]]*orderdetails[[#This Row],[priceEach]]</f>
        <v>2060.7999999999997</v>
      </c>
      <c r="G334" t="str">
        <f>VLOOKUP(orderdetails[[#This Row],[orderNumber]],orders!$A:$H,8,FALSE)</f>
        <v>2003-Q3</v>
      </c>
      <c r="H334" t="str">
        <f>VLOOKUP(orderdetails[[#This Row],[orderNumber]],orders!A:I,9,FALSE)</f>
        <v>2003-07</v>
      </c>
      <c r="I334" t="str">
        <f>VLOOKUP(orderdetails[[#This Row],[productCode]],products!$A:$I,3,FALSE)</f>
        <v>Classic Cars</v>
      </c>
      <c r="J334" t="str">
        <f>VLOOKUP(orderdetails[[#This Row],[productCode]],products!A:I,2,FALSE)</f>
        <v>1949 Jaguar XK 120</v>
      </c>
    </row>
    <row r="335" spans="1:10" x14ac:dyDescent="0.25">
      <c r="A335">
        <v>10138</v>
      </c>
      <c r="B335" t="s">
        <v>408</v>
      </c>
      <c r="C335">
        <v>30</v>
      </c>
      <c r="D335">
        <v>96.3</v>
      </c>
      <c r="E335">
        <v>9</v>
      </c>
      <c r="F335">
        <f>orderdetails[[#This Row],[quantityOrdered]]*orderdetails[[#This Row],[priceEach]]</f>
        <v>2889</v>
      </c>
      <c r="G335" t="str">
        <f>VLOOKUP(orderdetails[[#This Row],[orderNumber]],orders!$A:$H,8,FALSE)</f>
        <v>2003-Q3</v>
      </c>
      <c r="H335" t="str">
        <f>VLOOKUP(orderdetails[[#This Row],[orderNumber]],orders!A:I,9,FALSE)</f>
        <v>2003-07</v>
      </c>
      <c r="I335" t="str">
        <f>VLOOKUP(orderdetails[[#This Row],[productCode]],products!$A:$I,3,FALSE)</f>
        <v>Classic Cars</v>
      </c>
      <c r="J335" t="str">
        <f>VLOOKUP(orderdetails[[#This Row],[productCode]],products!A:I,2,FALSE)</f>
        <v>1952 Citroen-15CV</v>
      </c>
    </row>
    <row r="336" spans="1:10" x14ac:dyDescent="0.25">
      <c r="A336">
        <v>10138</v>
      </c>
      <c r="B336" t="s">
        <v>409</v>
      </c>
      <c r="C336">
        <v>49</v>
      </c>
      <c r="D336">
        <v>77.05</v>
      </c>
      <c r="E336">
        <v>11</v>
      </c>
      <c r="F336">
        <f>orderdetails[[#This Row],[quantityOrdered]]*orderdetails[[#This Row],[priceEach]]</f>
        <v>3775.45</v>
      </c>
      <c r="G336" t="str">
        <f>VLOOKUP(orderdetails[[#This Row],[orderNumber]],orders!$A:$H,8,FALSE)</f>
        <v>2003-Q3</v>
      </c>
      <c r="H336" t="str">
        <f>VLOOKUP(orderdetails[[#This Row],[orderNumber]],orders!A:I,9,FALSE)</f>
        <v>2003-07</v>
      </c>
      <c r="I336" t="str">
        <f>VLOOKUP(orderdetails[[#This Row],[productCode]],products!$A:$I,3,FALSE)</f>
        <v>Classic Cars</v>
      </c>
      <c r="J336" t="str">
        <f>VLOOKUP(orderdetails[[#This Row],[productCode]],products!A:I,2,FALSE)</f>
        <v>1969 Chevrolet Camaro Z28</v>
      </c>
    </row>
    <row r="337" spans="1:10" x14ac:dyDescent="0.25">
      <c r="A337">
        <v>10138</v>
      </c>
      <c r="B337" t="s">
        <v>410</v>
      </c>
      <c r="C337">
        <v>21</v>
      </c>
      <c r="D337">
        <v>99.58</v>
      </c>
      <c r="E337">
        <v>13</v>
      </c>
      <c r="F337">
        <f>orderdetails[[#This Row],[quantityOrdered]]*orderdetails[[#This Row],[priceEach]]</f>
        <v>2091.1799999999998</v>
      </c>
      <c r="G337" t="str">
        <f>VLOOKUP(orderdetails[[#This Row],[orderNumber]],orders!$A:$H,8,FALSE)</f>
        <v>2003-Q3</v>
      </c>
      <c r="H337" t="str">
        <f>VLOOKUP(orderdetails[[#This Row],[orderNumber]],orders!A:I,9,FALSE)</f>
        <v>2003-07</v>
      </c>
      <c r="I337" t="str">
        <f>VLOOKUP(orderdetails[[#This Row],[productCode]],products!$A:$I,3,FALSE)</f>
        <v>Classic Cars</v>
      </c>
      <c r="J337" t="str">
        <f>VLOOKUP(orderdetails[[#This Row],[productCode]],products!A:I,2,FALSE)</f>
        <v>2002 Chevy Corvette</v>
      </c>
    </row>
    <row r="338" spans="1:10" x14ac:dyDescent="0.25">
      <c r="A338">
        <v>10138</v>
      </c>
      <c r="B338" t="s">
        <v>305</v>
      </c>
      <c r="C338">
        <v>29</v>
      </c>
      <c r="D338">
        <v>32.82</v>
      </c>
      <c r="E338">
        <v>4</v>
      </c>
      <c r="F338">
        <f>orderdetails[[#This Row],[quantityOrdered]]*orderdetails[[#This Row],[priceEach]]</f>
        <v>951.78</v>
      </c>
      <c r="G338" t="str">
        <f>VLOOKUP(orderdetails[[#This Row],[orderNumber]],orders!$A:$H,8,FALSE)</f>
        <v>2003-Q3</v>
      </c>
      <c r="H338" t="str">
        <f>VLOOKUP(orderdetails[[#This Row],[orderNumber]],orders!A:I,9,FALSE)</f>
        <v>2003-07</v>
      </c>
      <c r="I338" t="str">
        <f>VLOOKUP(orderdetails[[#This Row],[productCode]],products!$A:$I,3,FALSE)</f>
        <v>Vintage Cars</v>
      </c>
      <c r="J338" t="str">
        <f>VLOOKUP(orderdetails[[#This Row],[productCode]],products!A:I,2,FALSE)</f>
        <v>1936 Mercedes Benz 500k Roadster</v>
      </c>
    </row>
    <row r="339" spans="1:10" x14ac:dyDescent="0.25">
      <c r="A339">
        <v>10139</v>
      </c>
      <c r="B339" t="s">
        <v>310</v>
      </c>
      <c r="C339">
        <v>31</v>
      </c>
      <c r="D339">
        <v>89.38</v>
      </c>
      <c r="E339">
        <v>7</v>
      </c>
      <c r="F339">
        <f>orderdetails[[#This Row],[quantityOrdered]]*orderdetails[[#This Row],[priceEach]]</f>
        <v>2770.7799999999997</v>
      </c>
      <c r="G339" t="str">
        <f>VLOOKUP(orderdetails[[#This Row],[orderNumber]],orders!$A:$H,8,FALSE)</f>
        <v>2003-Q3</v>
      </c>
      <c r="H339" t="str">
        <f>VLOOKUP(orderdetails[[#This Row],[orderNumber]],orders!A:I,9,FALSE)</f>
        <v>2003-07</v>
      </c>
      <c r="I339" t="str">
        <f>VLOOKUP(orderdetails[[#This Row],[productCode]],products!$A:$I,3,FALSE)</f>
        <v>Vintage Cars</v>
      </c>
      <c r="J339" t="str">
        <f>VLOOKUP(orderdetails[[#This Row],[productCode]],products!A:I,2,FALSE)</f>
        <v>1937 Lincoln Berline</v>
      </c>
    </row>
    <row r="340" spans="1:10" x14ac:dyDescent="0.25">
      <c r="A340">
        <v>10139</v>
      </c>
      <c r="B340" t="s">
        <v>311</v>
      </c>
      <c r="C340">
        <v>49</v>
      </c>
      <c r="D340">
        <v>52.83</v>
      </c>
      <c r="E340">
        <v>6</v>
      </c>
      <c r="F340">
        <f>orderdetails[[#This Row],[quantityOrdered]]*orderdetails[[#This Row],[priceEach]]</f>
        <v>2588.67</v>
      </c>
      <c r="G340" t="str">
        <f>VLOOKUP(orderdetails[[#This Row],[orderNumber]],orders!$A:$H,8,FALSE)</f>
        <v>2003-Q3</v>
      </c>
      <c r="H340" t="str">
        <f>VLOOKUP(orderdetails[[#This Row],[orderNumber]],orders!A:I,9,FALSE)</f>
        <v>2003-07</v>
      </c>
      <c r="I340" t="str">
        <f>VLOOKUP(orderdetails[[#This Row],[productCode]],products!$A:$I,3,FALSE)</f>
        <v>Vintage Cars</v>
      </c>
      <c r="J340" t="str">
        <f>VLOOKUP(orderdetails[[#This Row],[productCode]],products!A:I,2,FALSE)</f>
        <v>1936 Mercedes-Benz 500K Special Roadster</v>
      </c>
    </row>
    <row r="341" spans="1:10" x14ac:dyDescent="0.25">
      <c r="A341">
        <v>10139</v>
      </c>
      <c r="B341" t="s">
        <v>307</v>
      </c>
      <c r="C341">
        <v>41</v>
      </c>
      <c r="D341">
        <v>151.88</v>
      </c>
      <c r="E341">
        <v>8</v>
      </c>
      <c r="F341">
        <f>orderdetails[[#This Row],[quantityOrdered]]*orderdetails[[#This Row],[priceEach]]</f>
        <v>6227.08</v>
      </c>
      <c r="G341" t="str">
        <f>VLOOKUP(orderdetails[[#This Row],[orderNumber]],orders!$A:$H,8,FALSE)</f>
        <v>2003-Q3</v>
      </c>
      <c r="H341" t="str">
        <f>VLOOKUP(orderdetails[[#This Row],[orderNumber]],orders!A:I,9,FALSE)</f>
        <v>2003-07</v>
      </c>
      <c r="I341" t="str">
        <f>VLOOKUP(orderdetails[[#This Row],[productCode]],products!$A:$I,3,FALSE)</f>
        <v>Vintage Cars</v>
      </c>
      <c r="J341" t="str">
        <f>VLOOKUP(orderdetails[[#This Row],[productCode]],products!A:I,2,FALSE)</f>
        <v>1928 Mercedes-Benz SSK</v>
      </c>
    </row>
    <row r="342" spans="1:10" x14ac:dyDescent="0.25">
      <c r="A342">
        <v>10139</v>
      </c>
      <c r="B342" t="s">
        <v>317</v>
      </c>
      <c r="C342">
        <v>46</v>
      </c>
      <c r="D342">
        <v>91.18</v>
      </c>
      <c r="E342">
        <v>1</v>
      </c>
      <c r="F342">
        <f>orderdetails[[#This Row],[quantityOrdered]]*orderdetails[[#This Row],[priceEach]]</f>
        <v>4194.2800000000007</v>
      </c>
      <c r="G342" t="str">
        <f>VLOOKUP(orderdetails[[#This Row],[orderNumber]],orders!$A:$H,8,FALSE)</f>
        <v>2003-Q3</v>
      </c>
      <c r="H342" t="str">
        <f>VLOOKUP(orderdetails[[#This Row],[orderNumber]],orders!A:I,9,FALSE)</f>
        <v>2003-07</v>
      </c>
      <c r="I342" t="str">
        <f>VLOOKUP(orderdetails[[#This Row],[productCode]],products!$A:$I,3,FALSE)</f>
        <v>Vintage Cars</v>
      </c>
      <c r="J342" t="str">
        <f>VLOOKUP(orderdetails[[#This Row],[productCode]],products!A:I,2,FALSE)</f>
        <v>1913 Ford Model T Speedster</v>
      </c>
    </row>
    <row r="343" spans="1:10" x14ac:dyDescent="0.25">
      <c r="A343">
        <v>10139</v>
      </c>
      <c r="B343" t="s">
        <v>318</v>
      </c>
      <c r="C343">
        <v>20</v>
      </c>
      <c r="D343">
        <v>52.47</v>
      </c>
      <c r="E343">
        <v>3</v>
      </c>
      <c r="F343">
        <f>orderdetails[[#This Row],[quantityOrdered]]*orderdetails[[#This Row],[priceEach]]</f>
        <v>1049.4000000000001</v>
      </c>
      <c r="G343" t="str">
        <f>VLOOKUP(orderdetails[[#This Row],[orderNumber]],orders!$A:$H,8,FALSE)</f>
        <v>2003-Q3</v>
      </c>
      <c r="H343" t="str">
        <f>VLOOKUP(orderdetails[[#This Row],[orderNumber]],orders!A:I,9,FALSE)</f>
        <v>2003-07</v>
      </c>
      <c r="I343" t="str">
        <f>VLOOKUP(orderdetails[[#This Row],[productCode]],products!$A:$I,3,FALSE)</f>
        <v>Vintage Cars</v>
      </c>
      <c r="J343" t="str">
        <f>VLOOKUP(orderdetails[[#This Row],[productCode]],products!A:I,2,FALSE)</f>
        <v>1934 Ford V8 Coupe</v>
      </c>
    </row>
    <row r="344" spans="1:10" x14ac:dyDescent="0.25">
      <c r="A344">
        <v>10139</v>
      </c>
      <c r="B344" t="s">
        <v>319</v>
      </c>
      <c r="C344">
        <v>20</v>
      </c>
      <c r="D344">
        <v>101.58</v>
      </c>
      <c r="E344">
        <v>2</v>
      </c>
      <c r="F344">
        <f>orderdetails[[#This Row],[quantityOrdered]]*orderdetails[[#This Row],[priceEach]]</f>
        <v>2031.6</v>
      </c>
      <c r="G344" t="str">
        <f>VLOOKUP(orderdetails[[#This Row],[orderNumber]],orders!$A:$H,8,FALSE)</f>
        <v>2003-Q3</v>
      </c>
      <c r="H344" t="str">
        <f>VLOOKUP(orderdetails[[#This Row],[orderNumber]],orders!A:I,9,FALSE)</f>
        <v>2003-07</v>
      </c>
      <c r="I344" t="str">
        <f>VLOOKUP(orderdetails[[#This Row],[productCode]],products!$A:$I,3,FALSE)</f>
        <v>Vintage Cars</v>
      </c>
      <c r="J344" t="str">
        <f>VLOOKUP(orderdetails[[#This Row],[productCode]],products!A:I,2,FALSE)</f>
        <v>18th Century Vintage Horse Carriage</v>
      </c>
    </row>
    <row r="345" spans="1:10" x14ac:dyDescent="0.25">
      <c r="A345">
        <v>10139</v>
      </c>
      <c r="B345" t="s">
        <v>320</v>
      </c>
      <c r="C345">
        <v>30</v>
      </c>
      <c r="D345">
        <v>81.349999999999994</v>
      </c>
      <c r="E345">
        <v>5</v>
      </c>
      <c r="F345">
        <f>orderdetails[[#This Row],[quantityOrdered]]*orderdetails[[#This Row],[priceEach]]</f>
        <v>2440.5</v>
      </c>
      <c r="G345" t="str">
        <f>VLOOKUP(orderdetails[[#This Row],[orderNumber]],orders!$A:$H,8,FALSE)</f>
        <v>2003-Q3</v>
      </c>
      <c r="H345" t="str">
        <f>VLOOKUP(orderdetails[[#This Row],[orderNumber]],orders!A:I,9,FALSE)</f>
        <v>2003-07</v>
      </c>
      <c r="I345" t="str">
        <f>VLOOKUP(orderdetails[[#This Row],[productCode]],products!$A:$I,3,FALSE)</f>
        <v>Vintage Cars</v>
      </c>
      <c r="J345" t="str">
        <f>VLOOKUP(orderdetails[[#This Row],[productCode]],products!A:I,2,FALSE)</f>
        <v>1917 Maxwell Touring Car</v>
      </c>
    </row>
    <row r="346" spans="1:10" x14ac:dyDescent="0.25">
      <c r="A346">
        <v>10139</v>
      </c>
      <c r="B346" t="s">
        <v>324</v>
      </c>
      <c r="C346">
        <v>29</v>
      </c>
      <c r="D346">
        <v>93.49</v>
      </c>
      <c r="E346">
        <v>4</v>
      </c>
      <c r="F346">
        <f>orderdetails[[#This Row],[quantityOrdered]]*orderdetails[[#This Row],[priceEach]]</f>
        <v>2711.21</v>
      </c>
      <c r="G346" t="str">
        <f>VLOOKUP(orderdetails[[#This Row],[orderNumber]],orders!$A:$H,8,FALSE)</f>
        <v>2003-Q3</v>
      </c>
      <c r="H346" t="str">
        <f>VLOOKUP(orderdetails[[#This Row],[orderNumber]],orders!A:I,9,FALSE)</f>
        <v>2003-07</v>
      </c>
      <c r="I346" t="str">
        <f>VLOOKUP(orderdetails[[#This Row],[productCode]],products!$A:$I,3,FALSE)</f>
        <v>Vintage Cars</v>
      </c>
      <c r="J346" t="str">
        <f>VLOOKUP(orderdetails[[#This Row],[productCode]],products!A:I,2,FALSE)</f>
        <v>1936 Chrysler Airflow</v>
      </c>
    </row>
    <row r="347" spans="1:10" x14ac:dyDescent="0.25">
      <c r="A347">
        <v>10140</v>
      </c>
      <c r="B347" t="s">
        <v>312</v>
      </c>
      <c r="C347">
        <v>37</v>
      </c>
      <c r="D347">
        <v>186.44</v>
      </c>
      <c r="E347">
        <v>11</v>
      </c>
      <c r="F347">
        <f>orderdetails[[#This Row],[quantityOrdered]]*orderdetails[[#This Row],[priceEach]]</f>
        <v>6898.28</v>
      </c>
      <c r="G347" t="str">
        <f>VLOOKUP(orderdetails[[#This Row],[orderNumber]],orders!$A:$H,8,FALSE)</f>
        <v>2003-Q3</v>
      </c>
      <c r="H347" t="str">
        <f>VLOOKUP(orderdetails[[#This Row],[orderNumber]],orders!A:I,9,FALSE)</f>
        <v>2003-07</v>
      </c>
      <c r="I347" t="str">
        <f>VLOOKUP(orderdetails[[#This Row],[productCode]],products!$A:$I,3,FALSE)</f>
        <v>Classic Cars</v>
      </c>
      <c r="J347" t="str">
        <f>VLOOKUP(orderdetails[[#This Row],[productCode]],products!A:I,2,FALSE)</f>
        <v>1952 Alpine Renault 1300</v>
      </c>
    </row>
    <row r="348" spans="1:10" x14ac:dyDescent="0.25">
      <c r="A348">
        <v>10140</v>
      </c>
      <c r="B348" t="s">
        <v>313</v>
      </c>
      <c r="C348">
        <v>26</v>
      </c>
      <c r="D348">
        <v>131.49</v>
      </c>
      <c r="E348">
        <v>4</v>
      </c>
      <c r="F348">
        <f>orderdetails[[#This Row],[quantityOrdered]]*orderdetails[[#This Row],[priceEach]]</f>
        <v>3418.7400000000002</v>
      </c>
      <c r="G348" t="str">
        <f>VLOOKUP(orderdetails[[#This Row],[orderNumber]],orders!$A:$H,8,FALSE)</f>
        <v>2003-Q3</v>
      </c>
      <c r="H348" t="str">
        <f>VLOOKUP(orderdetails[[#This Row],[orderNumber]],orders!A:I,9,FALSE)</f>
        <v>2003-07</v>
      </c>
      <c r="I348" t="str">
        <f>VLOOKUP(orderdetails[[#This Row],[productCode]],products!$A:$I,3,FALSE)</f>
        <v>Classic Cars</v>
      </c>
      <c r="J348" t="str">
        <f>VLOOKUP(orderdetails[[#This Row],[productCode]],products!A:I,2,FALSE)</f>
        <v>1962 LanciaA Delta 16V</v>
      </c>
    </row>
    <row r="349" spans="1:10" x14ac:dyDescent="0.25">
      <c r="A349">
        <v>10140</v>
      </c>
      <c r="B349" t="s">
        <v>314</v>
      </c>
      <c r="C349">
        <v>38</v>
      </c>
      <c r="D349">
        <v>118.9</v>
      </c>
      <c r="E349">
        <v>8</v>
      </c>
      <c r="F349">
        <f>orderdetails[[#This Row],[quantityOrdered]]*orderdetails[[#This Row],[priceEach]]</f>
        <v>4518.2</v>
      </c>
      <c r="G349" t="str">
        <f>VLOOKUP(orderdetails[[#This Row],[orderNumber]],orders!$A:$H,8,FALSE)</f>
        <v>2003-Q3</v>
      </c>
      <c r="H349" t="str">
        <f>VLOOKUP(orderdetails[[#This Row],[orderNumber]],orders!A:I,9,FALSE)</f>
        <v>2003-07</v>
      </c>
      <c r="I349" t="str">
        <f>VLOOKUP(orderdetails[[#This Row],[productCode]],products!$A:$I,3,FALSE)</f>
        <v>Trucks and Buses</v>
      </c>
      <c r="J349" t="str">
        <f>VLOOKUP(orderdetails[[#This Row],[productCode]],products!A:I,2,FALSE)</f>
        <v>1958 Setra Bus</v>
      </c>
    </row>
    <row r="350" spans="1:10" x14ac:dyDescent="0.25">
      <c r="A350">
        <v>10140</v>
      </c>
      <c r="B350" t="s">
        <v>315</v>
      </c>
      <c r="C350">
        <v>32</v>
      </c>
      <c r="D350">
        <v>95.67</v>
      </c>
      <c r="E350">
        <v>10</v>
      </c>
      <c r="F350">
        <f>orderdetails[[#This Row],[quantityOrdered]]*orderdetails[[#This Row],[priceEach]]</f>
        <v>3061.44</v>
      </c>
      <c r="G350" t="str">
        <f>VLOOKUP(orderdetails[[#This Row],[orderNumber]],orders!$A:$H,8,FALSE)</f>
        <v>2003-Q3</v>
      </c>
      <c r="H350" t="str">
        <f>VLOOKUP(orderdetails[[#This Row],[orderNumber]],orders!A:I,9,FALSE)</f>
        <v>2003-07</v>
      </c>
      <c r="I350" t="str">
        <f>VLOOKUP(orderdetails[[#This Row],[productCode]],products!$A:$I,3,FALSE)</f>
        <v>Trucks and Buses</v>
      </c>
      <c r="J350" t="str">
        <f>VLOOKUP(orderdetails[[#This Row],[productCode]],products!A:I,2,FALSE)</f>
        <v>1940 Ford Pickup Truck</v>
      </c>
    </row>
    <row r="351" spans="1:10" x14ac:dyDescent="0.25">
      <c r="A351">
        <v>10140</v>
      </c>
      <c r="B351" t="s">
        <v>316</v>
      </c>
      <c r="C351">
        <v>46</v>
      </c>
      <c r="D351">
        <v>51.05</v>
      </c>
      <c r="E351">
        <v>2</v>
      </c>
      <c r="F351">
        <f>orderdetails[[#This Row],[quantityOrdered]]*orderdetails[[#This Row],[priceEach]]</f>
        <v>2348.2999999999997</v>
      </c>
      <c r="G351" t="str">
        <f>VLOOKUP(orderdetails[[#This Row],[orderNumber]],orders!$A:$H,8,FALSE)</f>
        <v>2003-Q3</v>
      </c>
      <c r="H351" t="str">
        <f>VLOOKUP(orderdetails[[#This Row],[orderNumber]],orders!A:I,9,FALSE)</f>
        <v>2003-07</v>
      </c>
      <c r="I351" t="str">
        <f>VLOOKUP(orderdetails[[#This Row],[productCode]],products!$A:$I,3,FALSE)</f>
        <v>Trucks and Buses</v>
      </c>
      <c r="J351" t="str">
        <f>VLOOKUP(orderdetails[[#This Row],[productCode]],products!A:I,2,FALSE)</f>
        <v>1926 Ford Fire Engine</v>
      </c>
    </row>
    <row r="352" spans="1:10" x14ac:dyDescent="0.25">
      <c r="A352">
        <v>10140</v>
      </c>
      <c r="B352" t="s">
        <v>321</v>
      </c>
      <c r="C352">
        <v>40</v>
      </c>
      <c r="D352">
        <v>100.5</v>
      </c>
      <c r="E352">
        <v>5</v>
      </c>
      <c r="F352">
        <f>orderdetails[[#This Row],[quantityOrdered]]*orderdetails[[#This Row],[priceEach]]</f>
        <v>4020</v>
      </c>
      <c r="G352" t="str">
        <f>VLOOKUP(orderdetails[[#This Row],[orderNumber]],orders!$A:$H,8,FALSE)</f>
        <v>2003-Q3</v>
      </c>
      <c r="H352" t="str">
        <f>VLOOKUP(orderdetails[[#This Row],[orderNumber]],orders!A:I,9,FALSE)</f>
        <v>2003-07</v>
      </c>
      <c r="I352" t="str">
        <f>VLOOKUP(orderdetails[[#This Row],[productCode]],products!$A:$I,3,FALSE)</f>
        <v>Trucks and Buses</v>
      </c>
      <c r="J352" t="str">
        <f>VLOOKUP(orderdetails[[#This Row],[productCode]],products!A:I,2,FALSE)</f>
        <v>1940s Ford truck</v>
      </c>
    </row>
    <row r="353" spans="1:10" x14ac:dyDescent="0.25">
      <c r="A353">
        <v>10140</v>
      </c>
      <c r="B353" t="s">
        <v>322</v>
      </c>
      <c r="C353">
        <v>29</v>
      </c>
      <c r="D353">
        <v>40.25</v>
      </c>
      <c r="E353">
        <v>9</v>
      </c>
      <c r="F353">
        <f>orderdetails[[#This Row],[quantityOrdered]]*orderdetails[[#This Row],[priceEach]]</f>
        <v>1167.25</v>
      </c>
      <c r="G353" t="str">
        <f>VLOOKUP(orderdetails[[#This Row],[orderNumber]],orders!$A:$H,8,FALSE)</f>
        <v>2003-Q3</v>
      </c>
      <c r="H353" t="str">
        <f>VLOOKUP(orderdetails[[#This Row],[orderNumber]],orders!A:I,9,FALSE)</f>
        <v>2003-07</v>
      </c>
      <c r="I353" t="str">
        <f>VLOOKUP(orderdetails[[#This Row],[productCode]],products!$A:$I,3,FALSE)</f>
        <v>Vintage Cars</v>
      </c>
      <c r="J353" t="str">
        <f>VLOOKUP(orderdetails[[#This Row],[productCode]],products!A:I,2,FALSE)</f>
        <v>1939 Cadillac Limousine</v>
      </c>
    </row>
    <row r="354" spans="1:10" x14ac:dyDescent="0.25">
      <c r="A354">
        <v>10140</v>
      </c>
      <c r="B354" t="s">
        <v>323</v>
      </c>
      <c r="C354">
        <v>47</v>
      </c>
      <c r="D354">
        <v>118.84</v>
      </c>
      <c r="E354">
        <v>1</v>
      </c>
      <c r="F354">
        <f>orderdetails[[#This Row],[quantityOrdered]]*orderdetails[[#This Row],[priceEach]]</f>
        <v>5585.4800000000005</v>
      </c>
      <c r="G354" t="str">
        <f>VLOOKUP(orderdetails[[#This Row],[orderNumber]],orders!$A:$H,8,FALSE)</f>
        <v>2003-Q3</v>
      </c>
      <c r="H354" t="str">
        <f>VLOOKUP(orderdetails[[#This Row],[orderNumber]],orders!A:I,9,FALSE)</f>
        <v>2003-07</v>
      </c>
      <c r="I354" t="str">
        <f>VLOOKUP(orderdetails[[#This Row],[productCode]],products!$A:$I,3,FALSE)</f>
        <v>Trucks and Buses</v>
      </c>
      <c r="J354" t="str">
        <f>VLOOKUP(orderdetails[[#This Row],[productCode]],products!A:I,2,FALSE)</f>
        <v>1962 Volkswagen Microbus</v>
      </c>
    </row>
    <row r="355" spans="1:10" x14ac:dyDescent="0.25">
      <c r="A355">
        <v>10140</v>
      </c>
      <c r="B355" t="s">
        <v>325</v>
      </c>
      <c r="C355">
        <v>26</v>
      </c>
      <c r="D355">
        <v>87.64</v>
      </c>
      <c r="E355">
        <v>3</v>
      </c>
      <c r="F355">
        <f>orderdetails[[#This Row],[quantityOrdered]]*orderdetails[[#This Row],[priceEach]]</f>
        <v>2278.64</v>
      </c>
      <c r="G355" t="str">
        <f>VLOOKUP(orderdetails[[#This Row],[orderNumber]],orders!$A:$H,8,FALSE)</f>
        <v>2003-Q3</v>
      </c>
      <c r="H355" t="str">
        <f>VLOOKUP(orderdetails[[#This Row],[orderNumber]],orders!A:I,9,FALSE)</f>
        <v>2003-07</v>
      </c>
      <c r="I355" t="str">
        <f>VLOOKUP(orderdetails[[#This Row],[productCode]],products!$A:$I,3,FALSE)</f>
        <v>Trucks and Buses</v>
      </c>
      <c r="J355" t="str">
        <f>VLOOKUP(orderdetails[[#This Row],[productCode]],products!A:I,2,FALSE)</f>
        <v>1980’s GM Manhattan Express</v>
      </c>
    </row>
    <row r="356" spans="1:10" x14ac:dyDescent="0.25">
      <c r="A356">
        <v>10140</v>
      </c>
      <c r="B356" t="s">
        <v>326</v>
      </c>
      <c r="C356">
        <v>28</v>
      </c>
      <c r="D356">
        <v>62.05</v>
      </c>
      <c r="E356">
        <v>7</v>
      </c>
      <c r="F356">
        <f>orderdetails[[#This Row],[quantityOrdered]]*orderdetails[[#This Row],[priceEach]]</f>
        <v>1737.3999999999999</v>
      </c>
      <c r="G356" t="str">
        <f>VLOOKUP(orderdetails[[#This Row],[orderNumber]],orders!$A:$H,8,FALSE)</f>
        <v>2003-Q3</v>
      </c>
      <c r="H356" t="str">
        <f>VLOOKUP(orderdetails[[#This Row],[orderNumber]],orders!A:I,9,FALSE)</f>
        <v>2003-07</v>
      </c>
      <c r="I356" t="str">
        <f>VLOOKUP(orderdetails[[#This Row],[productCode]],products!$A:$I,3,FALSE)</f>
        <v>Trucks and Buses</v>
      </c>
      <c r="J356" t="str">
        <f>VLOOKUP(orderdetails[[#This Row],[productCode]],products!A:I,2,FALSE)</f>
        <v>1996 Peterbilt 379 Stake Bed with Outrigger</v>
      </c>
    </row>
    <row r="357" spans="1:10" x14ac:dyDescent="0.25">
      <c r="A357">
        <v>10140</v>
      </c>
      <c r="B357" t="s">
        <v>327</v>
      </c>
      <c r="C357">
        <v>36</v>
      </c>
      <c r="D357">
        <v>101.15</v>
      </c>
      <c r="E357">
        <v>6</v>
      </c>
      <c r="F357">
        <f>orderdetails[[#This Row],[quantityOrdered]]*orderdetails[[#This Row],[priceEach]]</f>
        <v>3641.4</v>
      </c>
      <c r="G357" t="str">
        <f>VLOOKUP(orderdetails[[#This Row],[orderNumber]],orders!$A:$H,8,FALSE)</f>
        <v>2003-Q3</v>
      </c>
      <c r="H357" t="str">
        <f>VLOOKUP(orderdetails[[#This Row],[orderNumber]],orders!A:I,9,FALSE)</f>
        <v>2003-07</v>
      </c>
      <c r="I357" t="str">
        <f>VLOOKUP(orderdetails[[#This Row],[productCode]],products!$A:$I,3,FALSE)</f>
        <v>Classic Cars</v>
      </c>
      <c r="J357" t="str">
        <f>VLOOKUP(orderdetails[[#This Row],[productCode]],products!A:I,2,FALSE)</f>
        <v>1982 Camaro Z28</v>
      </c>
    </row>
    <row r="358" spans="1:10" x14ac:dyDescent="0.25">
      <c r="A358">
        <v>10141</v>
      </c>
      <c r="B358" t="s">
        <v>329</v>
      </c>
      <c r="C358">
        <v>21</v>
      </c>
      <c r="D358">
        <v>114.95</v>
      </c>
      <c r="E358">
        <v>5</v>
      </c>
      <c r="F358">
        <f>orderdetails[[#This Row],[quantityOrdered]]*orderdetails[[#This Row],[priceEach]]</f>
        <v>2413.9500000000003</v>
      </c>
      <c r="G358" t="str">
        <f>VLOOKUP(orderdetails[[#This Row],[orderNumber]],orders!$A:$H,8,FALSE)</f>
        <v>2003-Q3</v>
      </c>
      <c r="H358" t="str">
        <f>VLOOKUP(orderdetails[[#This Row],[orderNumber]],orders!A:I,9,FALSE)</f>
        <v>2003-08</v>
      </c>
      <c r="I358" t="str">
        <f>VLOOKUP(orderdetails[[#This Row],[productCode]],products!$A:$I,3,FALSE)</f>
        <v>Trucks and Buses</v>
      </c>
      <c r="J358" t="str">
        <f>VLOOKUP(orderdetails[[#This Row],[productCode]],products!A:I,2,FALSE)</f>
        <v>1957 Chevy Pickup</v>
      </c>
    </row>
    <row r="359" spans="1:10" x14ac:dyDescent="0.25">
      <c r="A359">
        <v>10141</v>
      </c>
      <c r="B359" t="s">
        <v>330</v>
      </c>
      <c r="C359">
        <v>39</v>
      </c>
      <c r="D359">
        <v>160.46</v>
      </c>
      <c r="E359">
        <v>4</v>
      </c>
      <c r="F359">
        <f>orderdetails[[#This Row],[quantityOrdered]]*orderdetails[[#This Row],[priceEach]]</f>
        <v>6257.9400000000005</v>
      </c>
      <c r="G359" t="str">
        <f>VLOOKUP(orderdetails[[#This Row],[orderNumber]],orders!$A:$H,8,FALSE)</f>
        <v>2003-Q3</v>
      </c>
      <c r="H359" t="str">
        <f>VLOOKUP(orderdetails[[#This Row],[orderNumber]],orders!A:I,9,FALSE)</f>
        <v>2003-08</v>
      </c>
      <c r="I359" t="str">
        <f>VLOOKUP(orderdetails[[#This Row],[productCode]],products!$A:$I,3,FALSE)</f>
        <v>Classic Cars</v>
      </c>
      <c r="J359" t="str">
        <f>VLOOKUP(orderdetails[[#This Row],[productCode]],products!A:I,2,FALSE)</f>
        <v>1998 Chrysler Plymouth Prowler</v>
      </c>
    </row>
    <row r="360" spans="1:10" x14ac:dyDescent="0.25">
      <c r="A360">
        <v>10141</v>
      </c>
      <c r="B360" t="s">
        <v>331</v>
      </c>
      <c r="C360">
        <v>47</v>
      </c>
      <c r="D360">
        <v>103.09</v>
      </c>
      <c r="E360">
        <v>8</v>
      </c>
      <c r="F360">
        <f>orderdetails[[#This Row],[quantityOrdered]]*orderdetails[[#This Row],[priceEach]]</f>
        <v>4845.2300000000005</v>
      </c>
      <c r="G360" t="str">
        <f>VLOOKUP(orderdetails[[#This Row],[orderNumber]],orders!$A:$H,8,FALSE)</f>
        <v>2003-Q3</v>
      </c>
      <c r="H360" t="str">
        <f>VLOOKUP(orderdetails[[#This Row],[orderNumber]],orders!A:I,9,FALSE)</f>
        <v>2003-08</v>
      </c>
      <c r="I360" t="str">
        <f>VLOOKUP(orderdetails[[#This Row],[productCode]],products!$A:$I,3,FALSE)</f>
        <v>Trucks and Buses</v>
      </c>
      <c r="J360" t="str">
        <f>VLOOKUP(orderdetails[[#This Row],[productCode]],products!A:I,2,FALSE)</f>
        <v>1964 Mercedes Tour Bus</v>
      </c>
    </row>
    <row r="361" spans="1:10" x14ac:dyDescent="0.25">
      <c r="A361">
        <v>10141</v>
      </c>
      <c r="B361" t="s">
        <v>332</v>
      </c>
      <c r="C361">
        <v>34</v>
      </c>
      <c r="D361">
        <v>143.94</v>
      </c>
      <c r="E361">
        <v>9</v>
      </c>
      <c r="F361">
        <f>orderdetails[[#This Row],[quantityOrdered]]*orderdetails[[#This Row],[priceEach]]</f>
        <v>4893.96</v>
      </c>
      <c r="G361" t="str">
        <f>VLOOKUP(orderdetails[[#This Row],[orderNumber]],orders!$A:$H,8,FALSE)</f>
        <v>2003-Q3</v>
      </c>
      <c r="H361" t="str">
        <f>VLOOKUP(orderdetails[[#This Row],[orderNumber]],orders!A:I,9,FALSE)</f>
        <v>2003-08</v>
      </c>
      <c r="I361" t="str">
        <f>VLOOKUP(orderdetails[[#This Row],[productCode]],products!$A:$I,3,FALSE)</f>
        <v>Classic Cars</v>
      </c>
      <c r="J361" t="str">
        <f>VLOOKUP(orderdetails[[#This Row],[productCode]],products!A:I,2,FALSE)</f>
        <v>1992 Ferrari 360 Spider red</v>
      </c>
    </row>
    <row r="362" spans="1:10" x14ac:dyDescent="0.25">
      <c r="A362">
        <v>10141</v>
      </c>
      <c r="B362" t="s">
        <v>334</v>
      </c>
      <c r="C362">
        <v>20</v>
      </c>
      <c r="D362">
        <v>50.86</v>
      </c>
      <c r="E362">
        <v>2</v>
      </c>
      <c r="F362">
        <f>orderdetails[[#This Row],[quantityOrdered]]*orderdetails[[#This Row],[priceEach]]</f>
        <v>1017.2</v>
      </c>
      <c r="G362" t="str">
        <f>VLOOKUP(orderdetails[[#This Row],[orderNumber]],orders!$A:$H,8,FALSE)</f>
        <v>2003-Q3</v>
      </c>
      <c r="H362" t="str">
        <f>VLOOKUP(orderdetails[[#This Row],[orderNumber]],orders!A:I,9,FALSE)</f>
        <v>2003-08</v>
      </c>
      <c r="I362" t="str">
        <f>VLOOKUP(orderdetails[[#This Row],[productCode]],products!$A:$I,3,FALSE)</f>
        <v>Classic Cars</v>
      </c>
      <c r="J362" t="str">
        <f>VLOOKUP(orderdetails[[#This Row],[productCode]],products!A:I,2,FALSE)</f>
        <v>1970 Dodge Coronet</v>
      </c>
    </row>
    <row r="363" spans="1:10" x14ac:dyDescent="0.25">
      <c r="A363">
        <v>10141</v>
      </c>
      <c r="B363" t="s">
        <v>335</v>
      </c>
      <c r="C363">
        <v>21</v>
      </c>
      <c r="D363">
        <v>32.18</v>
      </c>
      <c r="E363">
        <v>6</v>
      </c>
      <c r="F363">
        <f>orderdetails[[#This Row],[quantityOrdered]]*orderdetails[[#This Row],[priceEach]]</f>
        <v>675.78</v>
      </c>
      <c r="G363" t="str">
        <f>VLOOKUP(orderdetails[[#This Row],[orderNumber]],orders!$A:$H,8,FALSE)</f>
        <v>2003-Q3</v>
      </c>
      <c r="H363" t="str">
        <f>VLOOKUP(orderdetails[[#This Row],[orderNumber]],orders!A:I,9,FALSE)</f>
        <v>2003-08</v>
      </c>
      <c r="I363" t="str">
        <f>VLOOKUP(orderdetails[[#This Row],[productCode]],products!$A:$I,3,FALSE)</f>
        <v>Classic Cars</v>
      </c>
      <c r="J363" t="str">
        <f>VLOOKUP(orderdetails[[#This Row],[productCode]],products!A:I,2,FALSE)</f>
        <v>1958 Chevy Corvette Limited Edition</v>
      </c>
    </row>
    <row r="364" spans="1:10" x14ac:dyDescent="0.25">
      <c r="A364">
        <v>10141</v>
      </c>
      <c r="B364" t="s">
        <v>336</v>
      </c>
      <c r="C364">
        <v>40</v>
      </c>
      <c r="D364">
        <v>104.09</v>
      </c>
      <c r="E364">
        <v>1</v>
      </c>
      <c r="F364">
        <f>orderdetails[[#This Row],[quantityOrdered]]*orderdetails[[#This Row],[priceEach]]</f>
        <v>4163.6000000000004</v>
      </c>
      <c r="G364" t="str">
        <f>VLOOKUP(orderdetails[[#This Row],[orderNumber]],orders!$A:$H,8,FALSE)</f>
        <v>2003-Q3</v>
      </c>
      <c r="H364" t="str">
        <f>VLOOKUP(orderdetails[[#This Row],[orderNumber]],orders!A:I,9,FALSE)</f>
        <v>2003-08</v>
      </c>
      <c r="I364" t="str">
        <f>VLOOKUP(orderdetails[[#This Row],[productCode]],products!$A:$I,3,FALSE)</f>
        <v>Classic Cars</v>
      </c>
      <c r="J364" t="str">
        <f>VLOOKUP(orderdetails[[#This Row],[productCode]],products!A:I,2,FALSE)</f>
        <v>1992 Porsche Cayenne Turbo Silver</v>
      </c>
    </row>
    <row r="365" spans="1:10" x14ac:dyDescent="0.25">
      <c r="A365">
        <v>10141</v>
      </c>
      <c r="B365" t="s">
        <v>337</v>
      </c>
      <c r="C365">
        <v>24</v>
      </c>
      <c r="D365">
        <v>53.03</v>
      </c>
      <c r="E365">
        <v>7</v>
      </c>
      <c r="F365">
        <f>orderdetails[[#This Row],[quantityOrdered]]*orderdetails[[#This Row],[priceEach]]</f>
        <v>1272.72</v>
      </c>
      <c r="G365" t="str">
        <f>VLOOKUP(orderdetails[[#This Row],[orderNumber]],orders!$A:$H,8,FALSE)</f>
        <v>2003-Q3</v>
      </c>
      <c r="H365" t="str">
        <f>VLOOKUP(orderdetails[[#This Row],[orderNumber]],orders!A:I,9,FALSE)</f>
        <v>2003-08</v>
      </c>
      <c r="I365" t="str">
        <f>VLOOKUP(orderdetails[[#This Row],[productCode]],products!$A:$I,3,FALSE)</f>
        <v>Trucks and Buses</v>
      </c>
      <c r="J365" t="str">
        <f>VLOOKUP(orderdetails[[#This Row],[productCode]],products!A:I,2,FALSE)</f>
        <v>1954 Greyhound Scenicruiser</v>
      </c>
    </row>
    <row r="366" spans="1:10" x14ac:dyDescent="0.25">
      <c r="A366">
        <v>10141</v>
      </c>
      <c r="B366" t="s">
        <v>339</v>
      </c>
      <c r="C366">
        <v>44</v>
      </c>
      <c r="D366">
        <v>94.92</v>
      </c>
      <c r="E366">
        <v>3</v>
      </c>
      <c r="F366">
        <f>orderdetails[[#This Row],[quantityOrdered]]*orderdetails[[#This Row],[priceEach]]</f>
        <v>4176.4800000000005</v>
      </c>
      <c r="G366" t="str">
        <f>VLOOKUP(orderdetails[[#This Row],[orderNumber]],orders!$A:$H,8,FALSE)</f>
        <v>2003-Q3</v>
      </c>
      <c r="H366" t="str">
        <f>VLOOKUP(orderdetails[[#This Row],[orderNumber]],orders!A:I,9,FALSE)</f>
        <v>2003-08</v>
      </c>
      <c r="I366" t="str">
        <f>VLOOKUP(orderdetails[[#This Row],[productCode]],products!$A:$I,3,FALSE)</f>
        <v>Trucks and Buses</v>
      </c>
      <c r="J366" t="str">
        <f>VLOOKUP(orderdetails[[#This Row],[productCode]],products!A:I,2,FALSE)</f>
        <v>Diamond T620 Semi-Skirted Tanker</v>
      </c>
    </row>
    <row r="367" spans="1:10" x14ac:dyDescent="0.25">
      <c r="A367">
        <v>10142</v>
      </c>
      <c r="B367" t="s">
        <v>342</v>
      </c>
      <c r="C367">
        <v>33</v>
      </c>
      <c r="D367">
        <v>166.24</v>
      </c>
      <c r="E367">
        <v>12</v>
      </c>
      <c r="F367">
        <f>orderdetails[[#This Row],[quantityOrdered]]*orderdetails[[#This Row],[priceEach]]</f>
        <v>5485.92</v>
      </c>
      <c r="G367" t="str">
        <f>VLOOKUP(orderdetails[[#This Row],[orderNumber]],orders!$A:$H,8,FALSE)</f>
        <v>2003-Q3</v>
      </c>
      <c r="H367" t="str">
        <f>VLOOKUP(orderdetails[[#This Row],[orderNumber]],orders!A:I,9,FALSE)</f>
        <v>2003-08</v>
      </c>
      <c r="I367" t="str">
        <f>VLOOKUP(orderdetails[[#This Row],[productCode]],products!$A:$I,3,FALSE)</f>
        <v>Classic Cars</v>
      </c>
      <c r="J367" t="str">
        <f>VLOOKUP(orderdetails[[#This Row],[productCode]],products!A:I,2,FALSE)</f>
        <v>2001 Ferrari Enzo</v>
      </c>
    </row>
    <row r="368" spans="1:10" x14ac:dyDescent="0.25">
      <c r="A368">
        <v>10142</v>
      </c>
      <c r="B368" t="s">
        <v>328</v>
      </c>
      <c r="C368">
        <v>33</v>
      </c>
      <c r="D368">
        <v>140.5</v>
      </c>
      <c r="E368">
        <v>13</v>
      </c>
      <c r="F368">
        <f>orderdetails[[#This Row],[quantityOrdered]]*orderdetails[[#This Row],[priceEach]]</f>
        <v>4636.5</v>
      </c>
      <c r="G368" t="str">
        <f>VLOOKUP(orderdetails[[#This Row],[orderNumber]],orders!$A:$H,8,FALSE)</f>
        <v>2003-Q3</v>
      </c>
      <c r="H368" t="str">
        <f>VLOOKUP(orderdetails[[#This Row],[orderNumber]],orders!A:I,9,FALSE)</f>
        <v>2003-08</v>
      </c>
      <c r="I368" t="str">
        <f>VLOOKUP(orderdetails[[#This Row],[productCode]],products!$A:$I,3,FALSE)</f>
        <v>Classic Cars</v>
      </c>
      <c r="J368" t="str">
        <f>VLOOKUP(orderdetails[[#This Row],[productCode]],products!A:I,2,FALSE)</f>
        <v>1969 Corvair Monza</v>
      </c>
    </row>
    <row r="369" spans="1:10" x14ac:dyDescent="0.25">
      <c r="A369">
        <v>10142</v>
      </c>
      <c r="B369" t="s">
        <v>343</v>
      </c>
      <c r="C369">
        <v>46</v>
      </c>
      <c r="D369">
        <v>167.83</v>
      </c>
      <c r="E369">
        <v>11</v>
      </c>
      <c r="F369">
        <f>orderdetails[[#This Row],[quantityOrdered]]*orderdetails[[#This Row],[priceEach]]</f>
        <v>7720.18</v>
      </c>
      <c r="G369" t="str">
        <f>VLOOKUP(orderdetails[[#This Row],[orderNumber]],orders!$A:$H,8,FALSE)</f>
        <v>2003-Q3</v>
      </c>
      <c r="H369" t="str">
        <f>VLOOKUP(orderdetails[[#This Row],[orderNumber]],orders!A:I,9,FALSE)</f>
        <v>2003-08</v>
      </c>
      <c r="I369" t="str">
        <f>VLOOKUP(orderdetails[[#This Row],[productCode]],products!$A:$I,3,FALSE)</f>
        <v>Classic Cars</v>
      </c>
      <c r="J369" t="str">
        <f>VLOOKUP(orderdetails[[#This Row],[productCode]],products!A:I,2,FALSE)</f>
        <v>1969 Ford Falcon</v>
      </c>
    </row>
    <row r="370" spans="1:10" x14ac:dyDescent="0.25">
      <c r="A370">
        <v>10142</v>
      </c>
      <c r="B370" t="s">
        <v>344</v>
      </c>
      <c r="C370">
        <v>47</v>
      </c>
      <c r="D370">
        <v>129.76</v>
      </c>
      <c r="E370">
        <v>8</v>
      </c>
      <c r="F370">
        <f>orderdetails[[#This Row],[quantityOrdered]]*orderdetails[[#This Row],[priceEach]]</f>
        <v>6098.7199999999993</v>
      </c>
      <c r="G370" t="str">
        <f>VLOOKUP(orderdetails[[#This Row],[orderNumber]],orders!$A:$H,8,FALSE)</f>
        <v>2003-Q3</v>
      </c>
      <c r="H370" t="str">
        <f>VLOOKUP(orderdetails[[#This Row],[orderNumber]],orders!A:I,9,FALSE)</f>
        <v>2003-08</v>
      </c>
      <c r="I370" t="str">
        <f>VLOOKUP(orderdetails[[#This Row],[productCode]],products!$A:$I,3,FALSE)</f>
        <v>Vintage Cars</v>
      </c>
      <c r="J370" t="str">
        <f>VLOOKUP(orderdetails[[#This Row],[productCode]],products!A:I,2,FALSE)</f>
        <v>1903 Ford Model A</v>
      </c>
    </row>
    <row r="371" spans="1:10" x14ac:dyDescent="0.25">
      <c r="A371">
        <v>10142</v>
      </c>
      <c r="B371" t="s">
        <v>345</v>
      </c>
      <c r="C371">
        <v>22</v>
      </c>
      <c r="D371">
        <v>95.8</v>
      </c>
      <c r="E371">
        <v>10</v>
      </c>
      <c r="F371">
        <f>orderdetails[[#This Row],[quantityOrdered]]*orderdetails[[#This Row],[priceEach]]</f>
        <v>2107.6</v>
      </c>
      <c r="G371" t="str">
        <f>VLOOKUP(orderdetails[[#This Row],[orderNumber]],orders!$A:$H,8,FALSE)</f>
        <v>2003-Q3</v>
      </c>
      <c r="H371" t="str">
        <f>VLOOKUP(orderdetails[[#This Row],[orderNumber]],orders!A:I,9,FALSE)</f>
        <v>2003-08</v>
      </c>
      <c r="I371" t="str">
        <f>VLOOKUP(orderdetails[[#This Row],[productCode]],products!$A:$I,3,FALSE)</f>
        <v>Trains</v>
      </c>
      <c r="J371" t="str">
        <f>VLOOKUP(orderdetails[[#This Row],[productCode]],products!A:I,2,FALSE)</f>
        <v>Collectable Wooden Train</v>
      </c>
    </row>
    <row r="372" spans="1:10" x14ac:dyDescent="0.25">
      <c r="A372">
        <v>10142</v>
      </c>
      <c r="B372" t="s">
        <v>333</v>
      </c>
      <c r="C372">
        <v>24</v>
      </c>
      <c r="D372">
        <v>122.08</v>
      </c>
      <c r="E372">
        <v>15</v>
      </c>
      <c r="F372">
        <f>orderdetails[[#This Row],[quantityOrdered]]*orderdetails[[#This Row],[priceEach]]</f>
        <v>2929.92</v>
      </c>
      <c r="G372" t="str">
        <f>VLOOKUP(orderdetails[[#This Row],[orderNumber]],orders!$A:$H,8,FALSE)</f>
        <v>2003-Q3</v>
      </c>
      <c r="H372" t="str">
        <f>VLOOKUP(orderdetails[[#This Row],[orderNumber]],orders!A:I,9,FALSE)</f>
        <v>2003-08</v>
      </c>
      <c r="I372" t="str">
        <f>VLOOKUP(orderdetails[[#This Row],[productCode]],products!$A:$I,3,FALSE)</f>
        <v>Classic Cars</v>
      </c>
      <c r="J372" t="str">
        <f>VLOOKUP(orderdetails[[#This Row],[productCode]],products!A:I,2,FALSE)</f>
        <v>1970 Triumph Spitfire</v>
      </c>
    </row>
    <row r="373" spans="1:10" x14ac:dyDescent="0.25">
      <c r="A373">
        <v>10142</v>
      </c>
      <c r="B373" t="s">
        <v>346</v>
      </c>
      <c r="C373">
        <v>24</v>
      </c>
      <c r="D373">
        <v>79.87</v>
      </c>
      <c r="E373">
        <v>7</v>
      </c>
      <c r="F373">
        <f>orderdetails[[#This Row],[quantityOrdered]]*orderdetails[[#This Row],[priceEach]]</f>
        <v>1916.88</v>
      </c>
      <c r="G373" t="str">
        <f>VLOOKUP(orderdetails[[#This Row],[orderNumber]],orders!$A:$H,8,FALSE)</f>
        <v>2003-Q3</v>
      </c>
      <c r="H373" t="str">
        <f>VLOOKUP(orderdetails[[#This Row],[orderNumber]],orders!A:I,9,FALSE)</f>
        <v>2003-08</v>
      </c>
      <c r="I373" t="str">
        <f>VLOOKUP(orderdetails[[#This Row],[productCode]],products!$A:$I,3,FALSE)</f>
        <v>Vintage Cars</v>
      </c>
      <c r="J373" t="str">
        <f>VLOOKUP(orderdetails[[#This Row],[productCode]],products!A:I,2,FALSE)</f>
        <v>1904 Buick Runabout</v>
      </c>
    </row>
    <row r="374" spans="1:10" x14ac:dyDescent="0.25">
      <c r="A374">
        <v>10142</v>
      </c>
      <c r="B374" t="s">
        <v>347</v>
      </c>
      <c r="C374">
        <v>33</v>
      </c>
      <c r="D374">
        <v>114.29</v>
      </c>
      <c r="E374">
        <v>6</v>
      </c>
      <c r="F374">
        <f>orderdetails[[#This Row],[quantityOrdered]]*orderdetails[[#This Row],[priceEach]]</f>
        <v>3771.57</v>
      </c>
      <c r="G374" t="str">
        <f>VLOOKUP(orderdetails[[#This Row],[orderNumber]],orders!$A:$H,8,FALSE)</f>
        <v>2003-Q3</v>
      </c>
      <c r="H374" t="str">
        <f>VLOOKUP(orderdetails[[#This Row],[orderNumber]],orders!A:I,9,FALSE)</f>
        <v>2003-08</v>
      </c>
      <c r="I374" t="str">
        <f>VLOOKUP(orderdetails[[#This Row],[productCode]],products!$A:$I,3,FALSE)</f>
        <v>Ships</v>
      </c>
      <c r="J374" t="str">
        <f>VLOOKUP(orderdetails[[#This Row],[productCode]],products!A:I,2,FALSE)</f>
        <v>18th century schooner</v>
      </c>
    </row>
    <row r="375" spans="1:10" x14ac:dyDescent="0.25">
      <c r="A375">
        <v>10142</v>
      </c>
      <c r="B375" t="s">
        <v>348</v>
      </c>
      <c r="C375">
        <v>49</v>
      </c>
      <c r="D375">
        <v>74.349999999999994</v>
      </c>
      <c r="E375">
        <v>1</v>
      </c>
      <c r="F375">
        <f>orderdetails[[#This Row],[quantityOrdered]]*orderdetails[[#This Row],[priceEach]]</f>
        <v>3643.1499999999996</v>
      </c>
      <c r="G375" t="str">
        <f>VLOOKUP(orderdetails[[#This Row],[orderNumber]],orders!$A:$H,8,FALSE)</f>
        <v>2003-Q3</v>
      </c>
      <c r="H375" t="str">
        <f>VLOOKUP(orderdetails[[#This Row],[orderNumber]],orders!A:I,9,FALSE)</f>
        <v>2003-08</v>
      </c>
      <c r="I375" t="str">
        <f>VLOOKUP(orderdetails[[#This Row],[productCode]],products!$A:$I,3,FALSE)</f>
        <v>Vintage Cars</v>
      </c>
      <c r="J375" t="str">
        <f>VLOOKUP(orderdetails[[#This Row],[productCode]],products!A:I,2,FALSE)</f>
        <v>1912 Ford Model T Delivery Wagon</v>
      </c>
    </row>
    <row r="376" spans="1:10" x14ac:dyDescent="0.25">
      <c r="A376">
        <v>10142</v>
      </c>
      <c r="B376" t="s">
        <v>338</v>
      </c>
      <c r="C376">
        <v>42</v>
      </c>
      <c r="D376">
        <v>60.9</v>
      </c>
      <c r="E376">
        <v>16</v>
      </c>
      <c r="F376">
        <f>orderdetails[[#This Row],[quantityOrdered]]*orderdetails[[#This Row],[priceEach]]</f>
        <v>2557.7999999999997</v>
      </c>
      <c r="G376" t="str">
        <f>VLOOKUP(orderdetails[[#This Row],[orderNumber]],orders!$A:$H,8,FALSE)</f>
        <v>2003-Q3</v>
      </c>
      <c r="H376" t="str">
        <f>VLOOKUP(orderdetails[[#This Row],[orderNumber]],orders!A:I,9,FALSE)</f>
        <v>2003-08</v>
      </c>
      <c r="I376" t="str">
        <f>VLOOKUP(orderdetails[[#This Row],[productCode]],products!$A:$I,3,FALSE)</f>
        <v>Trains</v>
      </c>
      <c r="J376" t="str">
        <f>VLOOKUP(orderdetails[[#This Row],[productCode]],products!A:I,2,FALSE)</f>
        <v>1950's Chicago Surface Lines Streetcar</v>
      </c>
    </row>
    <row r="377" spans="1:10" x14ac:dyDescent="0.25">
      <c r="A377">
        <v>10142</v>
      </c>
      <c r="B377" t="s">
        <v>340</v>
      </c>
      <c r="C377">
        <v>42</v>
      </c>
      <c r="D377">
        <v>56.24</v>
      </c>
      <c r="E377">
        <v>14</v>
      </c>
      <c r="F377">
        <f>orderdetails[[#This Row],[quantityOrdered]]*orderdetails[[#This Row],[priceEach]]</f>
        <v>2362.08</v>
      </c>
      <c r="G377" t="str">
        <f>VLOOKUP(orderdetails[[#This Row],[orderNumber]],orders!$A:$H,8,FALSE)</f>
        <v>2003-Q3</v>
      </c>
      <c r="H377" t="str">
        <f>VLOOKUP(orderdetails[[#This Row],[orderNumber]],orders!A:I,9,FALSE)</f>
        <v>2003-08</v>
      </c>
      <c r="I377" t="str">
        <f>VLOOKUP(orderdetails[[#This Row],[productCode]],products!$A:$I,3,FALSE)</f>
        <v>Trains</v>
      </c>
      <c r="J377" t="str">
        <f>VLOOKUP(orderdetails[[#This Row],[productCode]],products!A:I,2,FALSE)</f>
        <v>1962 City of Detroit Streetcar</v>
      </c>
    </row>
    <row r="378" spans="1:10" x14ac:dyDescent="0.25">
      <c r="A378">
        <v>10142</v>
      </c>
      <c r="B378" t="s">
        <v>350</v>
      </c>
      <c r="C378">
        <v>41</v>
      </c>
      <c r="D378">
        <v>55.34</v>
      </c>
      <c r="E378">
        <v>2</v>
      </c>
      <c r="F378">
        <f>orderdetails[[#This Row],[quantityOrdered]]*orderdetails[[#This Row],[priceEach]]</f>
        <v>2268.94</v>
      </c>
      <c r="G378" t="str">
        <f>VLOOKUP(orderdetails[[#This Row],[orderNumber]],orders!$A:$H,8,FALSE)</f>
        <v>2003-Q3</v>
      </c>
      <c r="H378" t="str">
        <f>VLOOKUP(orderdetails[[#This Row],[orderNumber]],orders!A:I,9,FALSE)</f>
        <v>2003-08</v>
      </c>
      <c r="I378" t="str">
        <f>VLOOKUP(orderdetails[[#This Row],[productCode]],products!$A:$I,3,FALSE)</f>
        <v>Ships</v>
      </c>
      <c r="J378" t="str">
        <f>VLOOKUP(orderdetails[[#This Row],[productCode]],products!A:I,2,FALSE)</f>
        <v>The Schooner Bluenose</v>
      </c>
    </row>
    <row r="379" spans="1:10" x14ac:dyDescent="0.25">
      <c r="A379">
        <v>10142</v>
      </c>
      <c r="B379" t="s">
        <v>351</v>
      </c>
      <c r="C379">
        <v>43</v>
      </c>
      <c r="D379">
        <v>77.08</v>
      </c>
      <c r="E379">
        <v>9</v>
      </c>
      <c r="F379">
        <f>orderdetails[[#This Row],[quantityOrdered]]*orderdetails[[#This Row],[priceEach]]</f>
        <v>3314.44</v>
      </c>
      <c r="G379" t="str">
        <f>VLOOKUP(orderdetails[[#This Row],[orderNumber]],orders!$A:$H,8,FALSE)</f>
        <v>2003-Q3</v>
      </c>
      <c r="H379" t="str">
        <f>VLOOKUP(orderdetails[[#This Row],[orderNumber]],orders!A:I,9,FALSE)</f>
        <v>2003-08</v>
      </c>
      <c r="I379" t="str">
        <f>VLOOKUP(orderdetails[[#This Row],[productCode]],products!$A:$I,3,FALSE)</f>
        <v>Ships</v>
      </c>
      <c r="J379" t="str">
        <f>VLOOKUP(orderdetails[[#This Row],[productCode]],products!A:I,2,FALSE)</f>
        <v>The Mayflower</v>
      </c>
    </row>
    <row r="380" spans="1:10" x14ac:dyDescent="0.25">
      <c r="A380">
        <v>10142</v>
      </c>
      <c r="B380" t="s">
        <v>353</v>
      </c>
      <c r="C380">
        <v>21</v>
      </c>
      <c r="D380">
        <v>92.16</v>
      </c>
      <c r="E380">
        <v>3</v>
      </c>
      <c r="F380">
        <f>orderdetails[[#This Row],[quantityOrdered]]*orderdetails[[#This Row],[priceEach]]</f>
        <v>1935.36</v>
      </c>
      <c r="G380" t="str">
        <f>VLOOKUP(orderdetails[[#This Row],[orderNumber]],orders!$A:$H,8,FALSE)</f>
        <v>2003-Q3</v>
      </c>
      <c r="H380" t="str">
        <f>VLOOKUP(orderdetails[[#This Row],[orderNumber]],orders!A:I,9,FALSE)</f>
        <v>2003-08</v>
      </c>
      <c r="I380" t="str">
        <f>VLOOKUP(orderdetails[[#This Row],[productCode]],products!$A:$I,3,FALSE)</f>
        <v>Ships</v>
      </c>
      <c r="J380" t="str">
        <f>VLOOKUP(orderdetails[[#This Row],[productCode]],products!A:I,2,FALSE)</f>
        <v>The Titanic</v>
      </c>
    </row>
    <row r="381" spans="1:10" x14ac:dyDescent="0.25">
      <c r="A381">
        <v>10142</v>
      </c>
      <c r="B381" t="s">
        <v>354</v>
      </c>
      <c r="C381">
        <v>38</v>
      </c>
      <c r="D381">
        <v>91.37</v>
      </c>
      <c r="E381">
        <v>4</v>
      </c>
      <c r="F381">
        <f>orderdetails[[#This Row],[quantityOrdered]]*orderdetails[[#This Row],[priceEach]]</f>
        <v>3472.0600000000004</v>
      </c>
      <c r="G381" t="str">
        <f>VLOOKUP(orderdetails[[#This Row],[orderNumber]],orders!$A:$H,8,FALSE)</f>
        <v>2003-Q3</v>
      </c>
      <c r="H381" t="str">
        <f>VLOOKUP(orderdetails[[#This Row],[orderNumber]],orders!A:I,9,FALSE)</f>
        <v>2003-08</v>
      </c>
      <c r="I381" t="str">
        <f>VLOOKUP(orderdetails[[#This Row],[productCode]],products!$A:$I,3,FALSE)</f>
        <v>Ships</v>
      </c>
      <c r="J381" t="str">
        <f>VLOOKUP(orderdetails[[#This Row],[productCode]],products!A:I,2,FALSE)</f>
        <v>The Queen Mary</v>
      </c>
    </row>
    <row r="382" spans="1:10" x14ac:dyDescent="0.25">
      <c r="A382">
        <v>10142</v>
      </c>
      <c r="B382" t="s">
        <v>355</v>
      </c>
      <c r="C382">
        <v>39</v>
      </c>
      <c r="D382">
        <v>46.96</v>
      </c>
      <c r="E382">
        <v>5</v>
      </c>
      <c r="F382">
        <f>orderdetails[[#This Row],[quantityOrdered]]*orderdetails[[#This Row],[priceEach]]</f>
        <v>1831.44</v>
      </c>
      <c r="G382" t="str">
        <f>VLOOKUP(orderdetails[[#This Row],[orderNumber]],orders!$A:$H,8,FALSE)</f>
        <v>2003-Q3</v>
      </c>
      <c r="H382" t="str">
        <f>VLOOKUP(orderdetails[[#This Row],[orderNumber]],orders!A:I,9,FALSE)</f>
        <v>2003-08</v>
      </c>
      <c r="I382" t="str">
        <f>VLOOKUP(orderdetails[[#This Row],[productCode]],products!$A:$I,3,FALSE)</f>
        <v>Ships</v>
      </c>
      <c r="J382" t="str">
        <f>VLOOKUP(orderdetails[[#This Row],[productCode]],products!A:I,2,FALSE)</f>
        <v>Pont Yacht</v>
      </c>
    </row>
    <row r="383" spans="1:10" x14ac:dyDescent="0.25">
      <c r="A383">
        <v>10143</v>
      </c>
      <c r="B383" t="s">
        <v>341</v>
      </c>
      <c r="C383">
        <v>49</v>
      </c>
      <c r="D383">
        <v>133.28</v>
      </c>
      <c r="E383">
        <v>15</v>
      </c>
      <c r="F383">
        <f>orderdetails[[#This Row],[quantityOrdered]]*orderdetails[[#This Row],[priceEach]]</f>
        <v>6530.72</v>
      </c>
      <c r="G383" t="str">
        <f>VLOOKUP(orderdetails[[#This Row],[orderNumber]],orders!$A:$H,8,FALSE)</f>
        <v>2003-Q3</v>
      </c>
      <c r="H383" t="str">
        <f>VLOOKUP(orderdetails[[#This Row],[orderNumber]],orders!A:I,9,FALSE)</f>
        <v>2003-08</v>
      </c>
      <c r="I383" t="str">
        <f>VLOOKUP(orderdetails[[#This Row],[productCode]],products!$A:$I,3,FALSE)</f>
        <v>Classic Cars</v>
      </c>
      <c r="J383" t="str">
        <f>VLOOKUP(orderdetails[[#This Row],[productCode]],products!A:I,2,FALSE)</f>
        <v>1972 Alfa Romeo GTA</v>
      </c>
    </row>
    <row r="384" spans="1:10" x14ac:dyDescent="0.25">
      <c r="A384">
        <v>10143</v>
      </c>
      <c r="B384" t="s">
        <v>356</v>
      </c>
      <c r="C384">
        <v>32</v>
      </c>
      <c r="D384">
        <v>126.15</v>
      </c>
      <c r="E384">
        <v>7</v>
      </c>
      <c r="F384">
        <f>orderdetails[[#This Row],[quantityOrdered]]*orderdetails[[#This Row],[priceEach]]</f>
        <v>4036.8</v>
      </c>
      <c r="G384" t="str">
        <f>VLOOKUP(orderdetails[[#This Row],[orderNumber]],orders!$A:$H,8,FALSE)</f>
        <v>2003-Q3</v>
      </c>
      <c r="H384" t="str">
        <f>VLOOKUP(orderdetails[[#This Row],[orderNumber]],orders!A:I,9,FALSE)</f>
        <v>2003-08</v>
      </c>
      <c r="I384" t="str">
        <f>VLOOKUP(orderdetails[[#This Row],[productCode]],products!$A:$I,3,FALSE)</f>
        <v>Planes</v>
      </c>
      <c r="J384" t="str">
        <f>VLOOKUP(orderdetails[[#This Row],[productCode]],products!A:I,2,FALSE)</f>
        <v>1980s Black Hawk Helicopter</v>
      </c>
    </row>
    <row r="385" spans="1:10" x14ac:dyDescent="0.25">
      <c r="A385">
        <v>10143</v>
      </c>
      <c r="B385" t="s">
        <v>358</v>
      </c>
      <c r="C385">
        <v>46</v>
      </c>
      <c r="D385">
        <v>70.540000000000006</v>
      </c>
      <c r="E385">
        <v>13</v>
      </c>
      <c r="F385">
        <f>orderdetails[[#This Row],[quantityOrdered]]*orderdetails[[#This Row],[priceEach]]</f>
        <v>3244.84</v>
      </c>
      <c r="G385" t="str">
        <f>VLOOKUP(orderdetails[[#This Row],[orderNumber]],orders!$A:$H,8,FALSE)</f>
        <v>2003-Q3</v>
      </c>
      <c r="H385" t="str">
        <f>VLOOKUP(orderdetails[[#This Row],[orderNumber]],orders!A:I,9,FALSE)</f>
        <v>2003-08</v>
      </c>
      <c r="I385" t="str">
        <f>VLOOKUP(orderdetails[[#This Row],[productCode]],products!$A:$I,3,FALSE)</f>
        <v>Ships</v>
      </c>
      <c r="J385" t="str">
        <f>VLOOKUP(orderdetails[[#This Row],[productCode]],products!A:I,2,FALSE)</f>
        <v>1999 Yamaha Speed Boat</v>
      </c>
    </row>
    <row r="386" spans="1:10" x14ac:dyDescent="0.25">
      <c r="A386">
        <v>10143</v>
      </c>
      <c r="B386" t="s">
        <v>359</v>
      </c>
      <c r="C386">
        <v>34</v>
      </c>
      <c r="D386">
        <v>99.52</v>
      </c>
      <c r="E386">
        <v>12</v>
      </c>
      <c r="F386">
        <f>orderdetails[[#This Row],[quantityOrdered]]*orderdetails[[#This Row],[priceEach]]</f>
        <v>3383.68</v>
      </c>
      <c r="G386" t="str">
        <f>VLOOKUP(orderdetails[[#This Row],[orderNumber]],orders!$A:$H,8,FALSE)</f>
        <v>2003-Q3</v>
      </c>
      <c r="H386" t="str">
        <f>VLOOKUP(orderdetails[[#This Row],[orderNumber]],orders!A:I,9,FALSE)</f>
        <v>2003-08</v>
      </c>
      <c r="I386" t="str">
        <f>VLOOKUP(orderdetails[[#This Row],[productCode]],products!$A:$I,3,FALSE)</f>
        <v>Vintage Cars</v>
      </c>
      <c r="J386" t="str">
        <f>VLOOKUP(orderdetails[[#This Row],[productCode]],products!A:I,2,FALSE)</f>
        <v>1941 Chevrolet Special Deluxe Cabriolet</v>
      </c>
    </row>
    <row r="387" spans="1:10" x14ac:dyDescent="0.25">
      <c r="A387">
        <v>10143</v>
      </c>
      <c r="B387" t="s">
        <v>361</v>
      </c>
      <c r="C387">
        <v>27</v>
      </c>
      <c r="D387">
        <v>63.71</v>
      </c>
      <c r="E387">
        <v>8</v>
      </c>
      <c r="F387">
        <f>orderdetails[[#This Row],[quantityOrdered]]*orderdetails[[#This Row],[priceEach]]</f>
        <v>1720.17</v>
      </c>
      <c r="G387" t="str">
        <f>VLOOKUP(orderdetails[[#This Row],[orderNumber]],orders!$A:$H,8,FALSE)</f>
        <v>2003-Q3</v>
      </c>
      <c r="H387" t="str">
        <f>VLOOKUP(orderdetails[[#This Row],[orderNumber]],orders!A:I,9,FALSE)</f>
        <v>2003-08</v>
      </c>
      <c r="I387" t="str">
        <f>VLOOKUP(orderdetails[[#This Row],[productCode]],products!$A:$I,3,FALSE)</f>
        <v>Planes</v>
      </c>
      <c r="J387" t="str">
        <f>VLOOKUP(orderdetails[[#This Row],[productCode]],products!A:I,2,FALSE)</f>
        <v>1900s Vintage Bi-Plane</v>
      </c>
    </row>
    <row r="388" spans="1:10" x14ac:dyDescent="0.25">
      <c r="A388">
        <v>10143</v>
      </c>
      <c r="B388" t="s">
        <v>362</v>
      </c>
      <c r="C388">
        <v>33</v>
      </c>
      <c r="D388">
        <v>59.83</v>
      </c>
      <c r="E388">
        <v>9</v>
      </c>
      <c r="F388">
        <f>orderdetails[[#This Row],[quantityOrdered]]*orderdetails[[#This Row],[priceEach]]</f>
        <v>1974.3899999999999</v>
      </c>
      <c r="G388" t="str">
        <f>VLOOKUP(orderdetails[[#This Row],[orderNumber]],orders!$A:$H,8,FALSE)</f>
        <v>2003-Q3</v>
      </c>
      <c r="H388" t="str">
        <f>VLOOKUP(orderdetails[[#This Row],[orderNumber]],orders!A:I,9,FALSE)</f>
        <v>2003-08</v>
      </c>
      <c r="I388" t="str">
        <f>VLOOKUP(orderdetails[[#This Row],[productCode]],products!$A:$I,3,FALSE)</f>
        <v>Vintage Cars</v>
      </c>
      <c r="J388" t="str">
        <f>VLOOKUP(orderdetails[[#This Row],[productCode]],products!A:I,2,FALSE)</f>
        <v>1937 Horch 930V Limousine</v>
      </c>
    </row>
    <row r="389" spans="1:10" x14ac:dyDescent="0.25">
      <c r="A389">
        <v>10143</v>
      </c>
      <c r="B389" t="s">
        <v>349</v>
      </c>
      <c r="C389">
        <v>23</v>
      </c>
      <c r="D389">
        <v>74.64</v>
      </c>
      <c r="E389">
        <v>14</v>
      </c>
      <c r="F389">
        <f>orderdetails[[#This Row],[quantityOrdered]]*orderdetails[[#This Row],[priceEach]]</f>
        <v>1716.72</v>
      </c>
      <c r="G389" t="str">
        <f>VLOOKUP(orderdetails[[#This Row],[orderNumber]],orders!$A:$H,8,FALSE)</f>
        <v>2003-Q3</v>
      </c>
      <c r="H389" t="str">
        <f>VLOOKUP(orderdetails[[#This Row],[orderNumber]],orders!A:I,9,FALSE)</f>
        <v>2003-08</v>
      </c>
      <c r="I389" t="str">
        <f>VLOOKUP(orderdetails[[#This Row],[productCode]],products!$A:$I,3,FALSE)</f>
        <v>Vintage Cars</v>
      </c>
      <c r="J389" t="str">
        <f>VLOOKUP(orderdetails[[#This Row],[productCode]],products!A:I,2,FALSE)</f>
        <v>1940 Ford Delivery Sedan</v>
      </c>
    </row>
    <row r="390" spans="1:10" x14ac:dyDescent="0.25">
      <c r="A390">
        <v>10143</v>
      </c>
      <c r="B390" t="s">
        <v>363</v>
      </c>
      <c r="C390">
        <v>28</v>
      </c>
      <c r="D390">
        <v>55.96</v>
      </c>
      <c r="E390">
        <v>6</v>
      </c>
      <c r="F390">
        <f>orderdetails[[#This Row],[quantityOrdered]]*orderdetails[[#This Row],[priceEach]]</f>
        <v>1566.88</v>
      </c>
      <c r="G390" t="str">
        <f>VLOOKUP(orderdetails[[#This Row],[orderNumber]],orders!$A:$H,8,FALSE)</f>
        <v>2003-Q3</v>
      </c>
      <c r="H390" t="str">
        <f>VLOOKUP(orderdetails[[#This Row],[orderNumber]],orders!A:I,9,FALSE)</f>
        <v>2003-08</v>
      </c>
      <c r="I390" t="str">
        <f>VLOOKUP(orderdetails[[#This Row],[productCode]],products!$A:$I,3,FALSE)</f>
        <v>Planes</v>
      </c>
      <c r="J390" t="str">
        <f>VLOOKUP(orderdetails[[#This Row],[productCode]],products!A:I,2,FALSE)</f>
        <v>Corsair F4U ( Bird Cage)</v>
      </c>
    </row>
    <row r="391" spans="1:10" x14ac:dyDescent="0.25">
      <c r="A391">
        <v>10143</v>
      </c>
      <c r="B391" t="s">
        <v>366</v>
      </c>
      <c r="C391">
        <v>34</v>
      </c>
      <c r="D391">
        <v>34.909999999999997</v>
      </c>
      <c r="E391">
        <v>1</v>
      </c>
      <c r="F391">
        <f>orderdetails[[#This Row],[quantityOrdered]]*orderdetails[[#This Row],[priceEach]]</f>
        <v>1186.9399999999998</v>
      </c>
      <c r="G391" t="str">
        <f>VLOOKUP(orderdetails[[#This Row],[orderNumber]],orders!$A:$H,8,FALSE)</f>
        <v>2003-Q3</v>
      </c>
      <c r="H391" t="str">
        <f>VLOOKUP(orderdetails[[#This Row],[orderNumber]],orders!A:I,9,FALSE)</f>
        <v>2003-08</v>
      </c>
      <c r="I391" t="str">
        <f>VLOOKUP(orderdetails[[#This Row],[productCode]],products!$A:$I,3,FALSE)</f>
        <v>Vintage Cars</v>
      </c>
      <c r="J391" t="str">
        <f>VLOOKUP(orderdetails[[#This Row],[productCode]],products!A:I,2,FALSE)</f>
        <v>1930 Buick Marquette Phaeton</v>
      </c>
    </row>
    <row r="392" spans="1:10" x14ac:dyDescent="0.25">
      <c r="A392">
        <v>10143</v>
      </c>
      <c r="B392" t="s">
        <v>367</v>
      </c>
      <c r="C392">
        <v>36</v>
      </c>
      <c r="D392">
        <v>86.77</v>
      </c>
      <c r="E392">
        <v>2</v>
      </c>
      <c r="F392">
        <f>orderdetails[[#This Row],[quantityOrdered]]*orderdetails[[#This Row],[priceEach]]</f>
        <v>3123.72</v>
      </c>
      <c r="G392" t="str">
        <f>VLOOKUP(orderdetails[[#This Row],[orderNumber]],orders!$A:$H,8,FALSE)</f>
        <v>2003-Q3</v>
      </c>
      <c r="H392" t="str">
        <f>VLOOKUP(orderdetails[[#This Row],[orderNumber]],orders!A:I,9,FALSE)</f>
        <v>2003-08</v>
      </c>
      <c r="I392" t="str">
        <f>VLOOKUP(orderdetails[[#This Row],[productCode]],products!$A:$I,3,FALSE)</f>
        <v>Planes</v>
      </c>
      <c r="J392" t="str">
        <f>VLOOKUP(orderdetails[[#This Row],[productCode]],products!A:I,2,FALSE)</f>
        <v>American Airlines: B767-300</v>
      </c>
    </row>
    <row r="393" spans="1:10" x14ac:dyDescent="0.25">
      <c r="A393">
        <v>10143</v>
      </c>
      <c r="B393" t="s">
        <v>368</v>
      </c>
      <c r="C393">
        <v>26</v>
      </c>
      <c r="D393">
        <v>87.8</v>
      </c>
      <c r="E393">
        <v>11</v>
      </c>
      <c r="F393">
        <f>orderdetails[[#This Row],[quantityOrdered]]*orderdetails[[#This Row],[priceEach]]</f>
        <v>2282.7999999999997</v>
      </c>
      <c r="G393" t="str">
        <f>VLOOKUP(orderdetails[[#This Row],[orderNumber]],orders!$A:$H,8,FALSE)</f>
        <v>2003-Q3</v>
      </c>
      <c r="H393" t="str">
        <f>VLOOKUP(orderdetails[[#This Row],[orderNumber]],orders!A:I,9,FALSE)</f>
        <v>2003-08</v>
      </c>
      <c r="I393" t="str">
        <f>VLOOKUP(orderdetails[[#This Row],[productCode]],products!$A:$I,3,FALSE)</f>
        <v>Ships</v>
      </c>
      <c r="J393" t="str">
        <f>VLOOKUP(orderdetails[[#This Row],[productCode]],products!A:I,2,FALSE)</f>
        <v>HMS Bounty</v>
      </c>
    </row>
    <row r="394" spans="1:10" x14ac:dyDescent="0.25">
      <c r="A394">
        <v>10143</v>
      </c>
      <c r="B394" t="s">
        <v>369</v>
      </c>
      <c r="C394">
        <v>26</v>
      </c>
      <c r="D394">
        <v>79.78</v>
      </c>
      <c r="E394">
        <v>4</v>
      </c>
      <c r="F394">
        <f>orderdetails[[#This Row],[quantityOrdered]]*orderdetails[[#This Row],[priceEach]]</f>
        <v>2074.2800000000002</v>
      </c>
      <c r="G394" t="str">
        <f>VLOOKUP(orderdetails[[#This Row],[orderNumber]],orders!$A:$H,8,FALSE)</f>
        <v>2003-Q3</v>
      </c>
      <c r="H394" t="str">
        <f>VLOOKUP(orderdetails[[#This Row],[orderNumber]],orders!A:I,9,FALSE)</f>
        <v>2003-08</v>
      </c>
      <c r="I394" t="str">
        <f>VLOOKUP(orderdetails[[#This Row],[productCode]],products!$A:$I,3,FALSE)</f>
        <v>Planes</v>
      </c>
      <c r="J394" t="str">
        <f>VLOOKUP(orderdetails[[#This Row],[productCode]],products!A:I,2,FALSE)</f>
        <v>America West Airlines B757-200</v>
      </c>
    </row>
    <row r="395" spans="1:10" x14ac:dyDescent="0.25">
      <c r="A395">
        <v>10143</v>
      </c>
      <c r="B395" t="s">
        <v>352</v>
      </c>
      <c r="C395">
        <v>31</v>
      </c>
      <c r="D395">
        <v>69.39</v>
      </c>
      <c r="E395">
        <v>16</v>
      </c>
      <c r="F395">
        <f>orderdetails[[#This Row],[quantityOrdered]]*orderdetails[[#This Row],[priceEach]]</f>
        <v>2151.09</v>
      </c>
      <c r="G395" t="str">
        <f>VLOOKUP(orderdetails[[#This Row],[orderNumber]],orders!$A:$H,8,FALSE)</f>
        <v>2003-Q3</v>
      </c>
      <c r="H395" t="str">
        <f>VLOOKUP(orderdetails[[#This Row],[orderNumber]],orders!A:I,9,FALSE)</f>
        <v>2003-08</v>
      </c>
      <c r="I395" t="str">
        <f>VLOOKUP(orderdetails[[#This Row],[productCode]],products!$A:$I,3,FALSE)</f>
        <v>Ships</v>
      </c>
      <c r="J395" t="str">
        <f>VLOOKUP(orderdetails[[#This Row],[productCode]],products!A:I,2,FALSE)</f>
        <v>The USS Constitution Ship</v>
      </c>
    </row>
    <row r="396" spans="1:10" x14ac:dyDescent="0.25">
      <c r="A396">
        <v>10143</v>
      </c>
      <c r="B396" t="s">
        <v>371</v>
      </c>
      <c r="C396">
        <v>28</v>
      </c>
      <c r="D396">
        <v>70.400000000000006</v>
      </c>
      <c r="E396">
        <v>3</v>
      </c>
      <c r="F396">
        <f>orderdetails[[#This Row],[quantityOrdered]]*orderdetails[[#This Row],[priceEach]]</f>
        <v>1971.2000000000003</v>
      </c>
      <c r="G396" t="str">
        <f>VLOOKUP(orderdetails[[#This Row],[orderNumber]],orders!$A:$H,8,FALSE)</f>
        <v>2003-Q3</v>
      </c>
      <c r="H396" t="str">
        <f>VLOOKUP(orderdetails[[#This Row],[orderNumber]],orders!A:I,9,FALSE)</f>
        <v>2003-08</v>
      </c>
      <c r="I396" t="str">
        <f>VLOOKUP(orderdetails[[#This Row],[productCode]],products!$A:$I,3,FALSE)</f>
        <v>Planes</v>
      </c>
      <c r="J396" t="str">
        <f>VLOOKUP(orderdetails[[#This Row],[productCode]],products!A:I,2,FALSE)</f>
        <v>F/A 18 Hornet 1/72</v>
      </c>
    </row>
    <row r="397" spans="1:10" x14ac:dyDescent="0.25">
      <c r="A397">
        <v>10143</v>
      </c>
      <c r="B397" t="s">
        <v>372</v>
      </c>
      <c r="C397">
        <v>34</v>
      </c>
      <c r="D397">
        <v>65.150000000000006</v>
      </c>
      <c r="E397">
        <v>5</v>
      </c>
      <c r="F397">
        <f>orderdetails[[#This Row],[quantityOrdered]]*orderdetails[[#This Row],[priceEach]]</f>
        <v>2215.1000000000004</v>
      </c>
      <c r="G397" t="str">
        <f>VLOOKUP(orderdetails[[#This Row],[orderNumber]],orders!$A:$H,8,FALSE)</f>
        <v>2003-Q3</v>
      </c>
      <c r="H397" t="str">
        <f>VLOOKUP(orderdetails[[#This Row],[orderNumber]],orders!A:I,9,FALSE)</f>
        <v>2003-08</v>
      </c>
      <c r="I397" t="str">
        <f>VLOOKUP(orderdetails[[#This Row],[productCode]],products!$A:$I,3,FALSE)</f>
        <v>Planes</v>
      </c>
      <c r="J397" t="str">
        <f>VLOOKUP(orderdetails[[#This Row],[productCode]],products!A:I,2,FALSE)</f>
        <v>American Airlines: MD-11S</v>
      </c>
    </row>
    <row r="398" spans="1:10" x14ac:dyDescent="0.25">
      <c r="A398">
        <v>10143</v>
      </c>
      <c r="B398" t="s">
        <v>373</v>
      </c>
      <c r="C398">
        <v>37</v>
      </c>
      <c r="D398">
        <v>49.66</v>
      </c>
      <c r="E398">
        <v>10</v>
      </c>
      <c r="F398">
        <f>orderdetails[[#This Row],[quantityOrdered]]*orderdetails[[#This Row],[priceEach]]</f>
        <v>1837.4199999999998</v>
      </c>
      <c r="G398" t="str">
        <f>VLOOKUP(orderdetails[[#This Row],[orderNumber]],orders!$A:$H,8,FALSE)</f>
        <v>2003-Q3</v>
      </c>
      <c r="H398" t="str">
        <f>VLOOKUP(orderdetails[[#This Row],[orderNumber]],orders!A:I,9,FALSE)</f>
        <v>2003-08</v>
      </c>
      <c r="I398" t="str">
        <f>VLOOKUP(orderdetails[[#This Row],[productCode]],products!$A:$I,3,FALSE)</f>
        <v>Planes</v>
      </c>
      <c r="J398" t="str">
        <f>VLOOKUP(orderdetails[[#This Row],[productCode]],products!A:I,2,FALSE)</f>
        <v>Boeing X-32A JSF</v>
      </c>
    </row>
    <row r="399" spans="1:10" x14ac:dyDescent="0.25">
      <c r="A399">
        <v>10144</v>
      </c>
      <c r="B399" t="s">
        <v>365</v>
      </c>
      <c r="C399">
        <v>20</v>
      </c>
      <c r="D399">
        <v>56.41</v>
      </c>
      <c r="E399">
        <v>1</v>
      </c>
      <c r="F399">
        <f>orderdetails[[#This Row],[quantityOrdered]]*orderdetails[[#This Row],[priceEach]]</f>
        <v>1128.1999999999998</v>
      </c>
      <c r="G399" t="str">
        <f>VLOOKUP(orderdetails[[#This Row],[orderNumber]],orders!$A:$H,8,FALSE)</f>
        <v>2003-Q3</v>
      </c>
      <c r="H399" t="str">
        <f>VLOOKUP(orderdetails[[#This Row],[orderNumber]],orders!A:I,9,FALSE)</f>
        <v>2003-08</v>
      </c>
      <c r="I399" t="str">
        <f>VLOOKUP(orderdetails[[#This Row],[productCode]],products!$A:$I,3,FALSE)</f>
        <v>Vintage Cars</v>
      </c>
      <c r="J399" t="str">
        <f>VLOOKUP(orderdetails[[#This Row],[productCode]],products!A:I,2,FALSE)</f>
        <v>1928 Ford Phaeton Deluxe</v>
      </c>
    </row>
    <row r="400" spans="1:10" x14ac:dyDescent="0.25">
      <c r="A400">
        <v>10145</v>
      </c>
      <c r="B400" t="s">
        <v>374</v>
      </c>
      <c r="C400">
        <v>45</v>
      </c>
      <c r="D400">
        <v>76.56</v>
      </c>
      <c r="E400">
        <v>6</v>
      </c>
      <c r="F400">
        <f>orderdetails[[#This Row],[quantityOrdered]]*orderdetails[[#This Row],[priceEach]]</f>
        <v>3445.2000000000003</v>
      </c>
      <c r="G400" t="str">
        <f>VLOOKUP(orderdetails[[#This Row],[orderNumber]],orders!$A:$H,8,FALSE)</f>
        <v>2003-Q3</v>
      </c>
      <c r="H400" t="str">
        <f>VLOOKUP(orderdetails[[#This Row],[orderNumber]],orders!A:I,9,FALSE)</f>
        <v>2003-08</v>
      </c>
      <c r="I400" t="str">
        <f>VLOOKUP(orderdetails[[#This Row],[productCode]],products!$A:$I,3,FALSE)</f>
        <v>Motorcycles</v>
      </c>
      <c r="J400" t="str">
        <f>VLOOKUP(orderdetails[[#This Row],[productCode]],products!A:I,2,FALSE)</f>
        <v>1969 Harley Davidson Ultimate Chopper</v>
      </c>
    </row>
    <row r="401" spans="1:10" x14ac:dyDescent="0.25">
      <c r="A401">
        <v>10145</v>
      </c>
      <c r="B401" t="s">
        <v>375</v>
      </c>
      <c r="C401">
        <v>37</v>
      </c>
      <c r="D401">
        <v>104.67</v>
      </c>
      <c r="E401">
        <v>9</v>
      </c>
      <c r="F401">
        <f>orderdetails[[#This Row],[quantityOrdered]]*orderdetails[[#This Row],[priceEach]]</f>
        <v>3872.79</v>
      </c>
      <c r="G401" t="str">
        <f>VLOOKUP(orderdetails[[#This Row],[orderNumber]],orders!$A:$H,8,FALSE)</f>
        <v>2003-Q3</v>
      </c>
      <c r="H401" t="str">
        <f>VLOOKUP(orderdetails[[#This Row],[orderNumber]],orders!A:I,9,FALSE)</f>
        <v>2003-08</v>
      </c>
      <c r="I401" t="str">
        <f>VLOOKUP(orderdetails[[#This Row],[productCode]],products!$A:$I,3,FALSE)</f>
        <v>Motorcycles</v>
      </c>
      <c r="J401" t="str">
        <f>VLOOKUP(orderdetails[[#This Row],[productCode]],products!A:I,2,FALSE)</f>
        <v>1996 Moto Guzzi 1100i</v>
      </c>
    </row>
    <row r="402" spans="1:10" x14ac:dyDescent="0.25">
      <c r="A402">
        <v>10145</v>
      </c>
      <c r="B402" t="s">
        <v>376</v>
      </c>
      <c r="C402">
        <v>33</v>
      </c>
      <c r="D402">
        <v>154.93</v>
      </c>
      <c r="E402">
        <v>8</v>
      </c>
      <c r="F402">
        <f>orderdetails[[#This Row],[quantityOrdered]]*orderdetails[[#This Row],[priceEach]]</f>
        <v>5112.6900000000005</v>
      </c>
      <c r="G402" t="str">
        <f>VLOOKUP(orderdetails[[#This Row],[orderNumber]],orders!$A:$H,8,FALSE)</f>
        <v>2003-Q3</v>
      </c>
      <c r="H402" t="str">
        <f>VLOOKUP(orderdetails[[#This Row],[orderNumber]],orders!A:I,9,FALSE)</f>
        <v>2003-08</v>
      </c>
      <c r="I402" t="str">
        <f>VLOOKUP(orderdetails[[#This Row],[productCode]],products!$A:$I,3,FALSE)</f>
        <v>Motorcycles</v>
      </c>
      <c r="J402" t="str">
        <f>VLOOKUP(orderdetails[[#This Row],[productCode]],products!A:I,2,FALSE)</f>
        <v>2003 Harley-Davidson Eagle Drag Bike</v>
      </c>
    </row>
    <row r="403" spans="1:10" x14ac:dyDescent="0.25">
      <c r="A403">
        <v>10145</v>
      </c>
      <c r="B403" t="s">
        <v>377</v>
      </c>
      <c r="C403">
        <v>49</v>
      </c>
      <c r="D403">
        <v>146.1</v>
      </c>
      <c r="E403">
        <v>5</v>
      </c>
      <c r="F403">
        <f>orderdetails[[#This Row],[quantityOrdered]]*orderdetails[[#This Row],[priceEach]]</f>
        <v>7158.9</v>
      </c>
      <c r="G403" t="str">
        <f>VLOOKUP(orderdetails[[#This Row],[orderNumber]],orders!$A:$H,8,FALSE)</f>
        <v>2003-Q3</v>
      </c>
      <c r="H403" t="str">
        <f>VLOOKUP(orderdetails[[#This Row],[orderNumber]],orders!A:I,9,FALSE)</f>
        <v>2003-08</v>
      </c>
      <c r="I403" t="str">
        <f>VLOOKUP(orderdetails[[#This Row],[productCode]],products!$A:$I,3,FALSE)</f>
        <v>Motorcycles</v>
      </c>
      <c r="J403" t="str">
        <f>VLOOKUP(orderdetails[[#This Row],[productCode]],products!A:I,2,FALSE)</f>
        <v>2002 Suzuki XREO</v>
      </c>
    </row>
    <row r="404" spans="1:10" x14ac:dyDescent="0.25">
      <c r="A404">
        <v>10145</v>
      </c>
      <c r="B404" t="s">
        <v>357</v>
      </c>
      <c r="C404">
        <v>30</v>
      </c>
      <c r="D404">
        <v>71.81</v>
      </c>
      <c r="E404">
        <v>14</v>
      </c>
      <c r="F404">
        <f>orderdetails[[#This Row],[quantityOrdered]]*orderdetails[[#This Row],[priceEach]]</f>
        <v>2154.3000000000002</v>
      </c>
      <c r="G404" t="str">
        <f>VLOOKUP(orderdetails[[#This Row],[orderNumber]],orders!$A:$H,8,FALSE)</f>
        <v>2003-Q3</v>
      </c>
      <c r="H404" t="str">
        <f>VLOOKUP(orderdetails[[#This Row],[orderNumber]],orders!A:I,9,FALSE)</f>
        <v>2003-08</v>
      </c>
      <c r="I404" t="str">
        <f>VLOOKUP(orderdetails[[#This Row],[productCode]],products!$A:$I,3,FALSE)</f>
        <v>Planes</v>
      </c>
      <c r="J404" t="str">
        <f>VLOOKUP(orderdetails[[#This Row],[productCode]],products!A:I,2,FALSE)</f>
        <v>P-51-D Mustang</v>
      </c>
    </row>
    <row r="405" spans="1:10" x14ac:dyDescent="0.25">
      <c r="A405">
        <v>10145</v>
      </c>
      <c r="B405" t="s">
        <v>378</v>
      </c>
      <c r="C405">
        <v>30</v>
      </c>
      <c r="D405">
        <v>52.7</v>
      </c>
      <c r="E405">
        <v>10</v>
      </c>
      <c r="F405">
        <f>orderdetails[[#This Row],[quantityOrdered]]*orderdetails[[#This Row],[priceEach]]</f>
        <v>1581</v>
      </c>
      <c r="G405" t="str">
        <f>VLOOKUP(orderdetails[[#This Row],[orderNumber]],orders!$A:$H,8,FALSE)</f>
        <v>2003-Q3</v>
      </c>
      <c r="H405" t="str">
        <f>VLOOKUP(orderdetails[[#This Row],[orderNumber]],orders!A:I,9,FALSE)</f>
        <v>2003-08</v>
      </c>
      <c r="I405" t="str">
        <f>VLOOKUP(orderdetails[[#This Row],[productCode]],products!$A:$I,3,FALSE)</f>
        <v>Motorcycles</v>
      </c>
      <c r="J405" t="str">
        <f>VLOOKUP(orderdetails[[#This Row],[productCode]],products!A:I,2,FALSE)</f>
        <v>1936 Harley Davidson El Knucklehead</v>
      </c>
    </row>
    <row r="406" spans="1:10" x14ac:dyDescent="0.25">
      <c r="A406">
        <v>10145</v>
      </c>
      <c r="B406" t="s">
        <v>379</v>
      </c>
      <c r="C406">
        <v>43</v>
      </c>
      <c r="D406">
        <v>103.68</v>
      </c>
      <c r="E406">
        <v>7</v>
      </c>
      <c r="F406">
        <f>orderdetails[[#This Row],[quantityOrdered]]*orderdetails[[#This Row],[priceEach]]</f>
        <v>4458.2400000000007</v>
      </c>
      <c r="G406" t="str">
        <f>VLOOKUP(orderdetails[[#This Row],[orderNumber]],orders!$A:$H,8,FALSE)</f>
        <v>2003-Q3</v>
      </c>
      <c r="H406" t="str">
        <f>VLOOKUP(orderdetails[[#This Row],[orderNumber]],orders!A:I,9,FALSE)</f>
        <v>2003-08</v>
      </c>
      <c r="I406" t="str">
        <f>VLOOKUP(orderdetails[[#This Row],[productCode]],products!$A:$I,3,FALSE)</f>
        <v>Motorcycles</v>
      </c>
      <c r="J406" t="str">
        <f>VLOOKUP(orderdetails[[#This Row],[productCode]],products!A:I,2,FALSE)</f>
        <v>1997 BMW R 1100 S</v>
      </c>
    </row>
    <row r="407" spans="1:10" x14ac:dyDescent="0.25">
      <c r="A407">
        <v>10145</v>
      </c>
      <c r="B407" t="s">
        <v>360</v>
      </c>
      <c r="C407">
        <v>40</v>
      </c>
      <c r="D407">
        <v>87.54</v>
      </c>
      <c r="E407">
        <v>16</v>
      </c>
      <c r="F407">
        <f>orderdetails[[#This Row],[quantityOrdered]]*orderdetails[[#This Row],[priceEach]]</f>
        <v>3501.6000000000004</v>
      </c>
      <c r="G407" t="str">
        <f>VLOOKUP(orderdetails[[#This Row],[orderNumber]],orders!$A:$H,8,FALSE)</f>
        <v>2003-Q3</v>
      </c>
      <c r="H407" t="str">
        <f>VLOOKUP(orderdetails[[#This Row],[orderNumber]],orders!A:I,9,FALSE)</f>
        <v>2003-08</v>
      </c>
      <c r="I407" t="str">
        <f>VLOOKUP(orderdetails[[#This Row],[productCode]],products!$A:$I,3,FALSE)</f>
        <v>Planes</v>
      </c>
      <c r="J407" t="str">
        <f>VLOOKUP(orderdetails[[#This Row],[productCode]],products!A:I,2,FALSE)</f>
        <v>1928 British Royal Navy Airplane</v>
      </c>
    </row>
    <row r="408" spans="1:10" x14ac:dyDescent="0.25">
      <c r="A408">
        <v>10145</v>
      </c>
      <c r="B408" t="s">
        <v>380</v>
      </c>
      <c r="C408">
        <v>47</v>
      </c>
      <c r="D408">
        <v>63.98</v>
      </c>
      <c r="E408">
        <v>11</v>
      </c>
      <c r="F408">
        <f>orderdetails[[#This Row],[quantityOrdered]]*orderdetails[[#This Row],[priceEach]]</f>
        <v>3007.06</v>
      </c>
      <c r="G408" t="str">
        <f>VLOOKUP(orderdetails[[#This Row],[orderNumber]],orders!$A:$H,8,FALSE)</f>
        <v>2003-Q3</v>
      </c>
      <c r="H408" t="str">
        <f>VLOOKUP(orderdetails[[#This Row],[orderNumber]],orders!A:I,9,FALSE)</f>
        <v>2003-08</v>
      </c>
      <c r="I408" t="str">
        <f>VLOOKUP(orderdetails[[#This Row],[productCode]],products!$A:$I,3,FALSE)</f>
        <v>Motorcycles</v>
      </c>
      <c r="J408" t="str">
        <f>VLOOKUP(orderdetails[[#This Row],[productCode]],products!A:I,2,FALSE)</f>
        <v>1960 BSA Gold Star DBD34</v>
      </c>
    </row>
    <row r="409" spans="1:10" x14ac:dyDescent="0.25">
      <c r="A409">
        <v>10145</v>
      </c>
      <c r="B409" t="s">
        <v>391</v>
      </c>
      <c r="C409">
        <v>27</v>
      </c>
      <c r="D409">
        <v>56.1</v>
      </c>
      <c r="E409">
        <v>3</v>
      </c>
      <c r="F409">
        <f>orderdetails[[#This Row],[quantityOrdered]]*orderdetails[[#This Row],[priceEach]]</f>
        <v>1514.7</v>
      </c>
      <c r="G409" t="str">
        <f>VLOOKUP(orderdetails[[#This Row],[orderNumber]],orders!$A:$H,8,FALSE)</f>
        <v>2003-Q3</v>
      </c>
      <c r="H409" t="str">
        <f>VLOOKUP(orderdetails[[#This Row],[orderNumber]],orders!A:I,9,FALSE)</f>
        <v>2003-08</v>
      </c>
      <c r="I409" t="str">
        <f>VLOOKUP(orderdetails[[#This Row],[productCode]],products!$A:$I,3,FALSE)</f>
        <v>Motorcycles</v>
      </c>
      <c r="J409" t="str">
        <f>VLOOKUP(orderdetails[[#This Row],[productCode]],products!A:I,2,FALSE)</f>
        <v>1982 Ducati 900 Monster</v>
      </c>
    </row>
    <row r="410" spans="1:10" x14ac:dyDescent="0.25">
      <c r="A410">
        <v>10145</v>
      </c>
      <c r="B410" t="s">
        <v>364</v>
      </c>
      <c r="C410">
        <v>33</v>
      </c>
      <c r="D410">
        <v>71.73</v>
      </c>
      <c r="E410">
        <v>15</v>
      </c>
      <c r="F410">
        <f>orderdetails[[#This Row],[quantityOrdered]]*orderdetails[[#This Row],[priceEach]]</f>
        <v>2367.09</v>
      </c>
      <c r="G410" t="str">
        <f>VLOOKUP(orderdetails[[#This Row],[orderNumber]],orders!$A:$H,8,FALSE)</f>
        <v>2003-Q3</v>
      </c>
      <c r="H410" t="str">
        <f>VLOOKUP(orderdetails[[#This Row],[orderNumber]],orders!A:I,9,FALSE)</f>
        <v>2003-08</v>
      </c>
      <c r="I410" t="str">
        <f>VLOOKUP(orderdetails[[#This Row],[productCode]],products!$A:$I,3,FALSE)</f>
        <v>Planes</v>
      </c>
      <c r="J410" t="str">
        <f>VLOOKUP(orderdetails[[#This Row],[productCode]],products!A:I,2,FALSE)</f>
        <v>1900s Vintage Tri-Plane</v>
      </c>
    </row>
    <row r="411" spans="1:10" x14ac:dyDescent="0.25">
      <c r="A411">
        <v>10145</v>
      </c>
      <c r="B411" t="s">
        <v>381</v>
      </c>
      <c r="C411">
        <v>33</v>
      </c>
      <c r="D411">
        <v>99.89</v>
      </c>
      <c r="E411">
        <v>12</v>
      </c>
      <c r="F411">
        <f>orderdetails[[#This Row],[quantityOrdered]]*orderdetails[[#This Row],[priceEach]]</f>
        <v>3296.37</v>
      </c>
      <c r="G411" t="str">
        <f>VLOOKUP(orderdetails[[#This Row],[orderNumber]],orders!$A:$H,8,FALSE)</f>
        <v>2003-Q3</v>
      </c>
      <c r="H411" t="str">
        <f>VLOOKUP(orderdetails[[#This Row],[orderNumber]],orders!A:I,9,FALSE)</f>
        <v>2003-08</v>
      </c>
      <c r="I411" t="str">
        <f>VLOOKUP(orderdetails[[#This Row],[productCode]],products!$A:$I,3,FALSE)</f>
        <v>Motorcycles</v>
      </c>
      <c r="J411" t="str">
        <f>VLOOKUP(orderdetails[[#This Row],[productCode]],products!A:I,2,FALSE)</f>
        <v>1997 BMW F650 ST</v>
      </c>
    </row>
    <row r="412" spans="1:10" x14ac:dyDescent="0.25">
      <c r="A412">
        <v>10145</v>
      </c>
      <c r="B412" t="s">
        <v>395</v>
      </c>
      <c r="C412">
        <v>31</v>
      </c>
      <c r="D412">
        <v>39.43</v>
      </c>
      <c r="E412">
        <v>1</v>
      </c>
      <c r="F412">
        <f>orderdetails[[#This Row],[quantityOrdered]]*orderdetails[[#This Row],[priceEach]]</f>
        <v>1222.33</v>
      </c>
      <c r="G412" t="str">
        <f>VLOOKUP(orderdetails[[#This Row],[orderNumber]],orders!$A:$H,8,FALSE)</f>
        <v>2003-Q3</v>
      </c>
      <c r="H412" t="str">
        <f>VLOOKUP(orderdetails[[#This Row],[orderNumber]],orders!A:I,9,FALSE)</f>
        <v>2003-08</v>
      </c>
      <c r="I412" t="str">
        <f>VLOOKUP(orderdetails[[#This Row],[productCode]],products!$A:$I,3,FALSE)</f>
        <v>Motorcycles</v>
      </c>
      <c r="J412" t="str">
        <f>VLOOKUP(orderdetails[[#This Row],[productCode]],products!A:I,2,FALSE)</f>
        <v>1982 Ducati 996 R</v>
      </c>
    </row>
    <row r="413" spans="1:10" x14ac:dyDescent="0.25">
      <c r="A413">
        <v>10145</v>
      </c>
      <c r="B413" t="s">
        <v>396</v>
      </c>
      <c r="C413">
        <v>27</v>
      </c>
      <c r="D413">
        <v>95.93</v>
      </c>
      <c r="E413">
        <v>4</v>
      </c>
      <c r="F413">
        <f>orderdetails[[#This Row],[quantityOrdered]]*orderdetails[[#This Row],[priceEach]]</f>
        <v>2590.11</v>
      </c>
      <c r="G413" t="str">
        <f>VLOOKUP(orderdetails[[#This Row],[orderNumber]],orders!$A:$H,8,FALSE)</f>
        <v>2003-Q3</v>
      </c>
      <c r="H413" t="str">
        <f>VLOOKUP(orderdetails[[#This Row],[orderNumber]],orders!A:I,9,FALSE)</f>
        <v>2003-08</v>
      </c>
      <c r="I413" t="str">
        <f>VLOOKUP(orderdetails[[#This Row],[productCode]],products!$A:$I,3,FALSE)</f>
        <v>Motorcycles</v>
      </c>
      <c r="J413" t="str">
        <f>VLOOKUP(orderdetails[[#This Row],[productCode]],products!A:I,2,FALSE)</f>
        <v>1974 Ducati 350 Mk3 Desmo</v>
      </c>
    </row>
    <row r="414" spans="1:10" x14ac:dyDescent="0.25">
      <c r="A414">
        <v>10145</v>
      </c>
      <c r="B414" t="s">
        <v>397</v>
      </c>
      <c r="C414">
        <v>38</v>
      </c>
      <c r="D414">
        <v>73.22</v>
      </c>
      <c r="E414">
        <v>2</v>
      </c>
      <c r="F414">
        <f>orderdetails[[#This Row],[quantityOrdered]]*orderdetails[[#This Row],[priceEach]]</f>
        <v>2782.36</v>
      </c>
      <c r="G414" t="str">
        <f>VLOOKUP(orderdetails[[#This Row],[orderNumber]],orders!$A:$H,8,FALSE)</f>
        <v>2003-Q3</v>
      </c>
      <c r="H414" t="str">
        <f>VLOOKUP(orderdetails[[#This Row],[orderNumber]],orders!A:I,9,FALSE)</f>
        <v>2003-08</v>
      </c>
      <c r="I414" t="str">
        <f>VLOOKUP(orderdetails[[#This Row],[productCode]],products!$A:$I,3,FALSE)</f>
        <v>Motorcycles</v>
      </c>
      <c r="J414" t="str">
        <f>VLOOKUP(orderdetails[[#This Row],[productCode]],products!A:I,2,FALSE)</f>
        <v>2002 Yamaha YZR M1</v>
      </c>
    </row>
    <row r="415" spans="1:10" x14ac:dyDescent="0.25">
      <c r="A415">
        <v>10145</v>
      </c>
      <c r="B415" t="s">
        <v>370</v>
      </c>
      <c r="C415">
        <v>20</v>
      </c>
      <c r="D415">
        <v>113.9</v>
      </c>
      <c r="E415">
        <v>13</v>
      </c>
      <c r="F415">
        <f>orderdetails[[#This Row],[quantityOrdered]]*orderdetails[[#This Row],[priceEach]]</f>
        <v>2278</v>
      </c>
      <c r="G415" t="str">
        <f>VLOOKUP(orderdetails[[#This Row],[orderNumber]],orders!$A:$H,8,FALSE)</f>
        <v>2003-Q3</v>
      </c>
      <c r="H415" t="str">
        <f>VLOOKUP(orderdetails[[#This Row],[orderNumber]],orders!A:I,9,FALSE)</f>
        <v>2003-08</v>
      </c>
      <c r="I415" t="str">
        <f>VLOOKUP(orderdetails[[#This Row],[productCode]],products!$A:$I,3,FALSE)</f>
        <v>Planes</v>
      </c>
      <c r="J415" t="str">
        <f>VLOOKUP(orderdetails[[#This Row],[productCode]],products!A:I,2,FALSE)</f>
        <v>ATA: B757-300</v>
      </c>
    </row>
    <row r="416" spans="1:10" x14ac:dyDescent="0.25">
      <c r="A416">
        <v>10146</v>
      </c>
      <c r="B416" t="s">
        <v>389</v>
      </c>
      <c r="C416">
        <v>47</v>
      </c>
      <c r="D416">
        <v>60.3</v>
      </c>
      <c r="E416">
        <v>2</v>
      </c>
      <c r="F416">
        <f>orderdetails[[#This Row],[quantityOrdered]]*orderdetails[[#This Row],[priceEach]]</f>
        <v>2834.1</v>
      </c>
      <c r="G416" t="str">
        <f>VLOOKUP(orderdetails[[#This Row],[orderNumber]],orders!$A:$H,8,FALSE)</f>
        <v>2003-Q3</v>
      </c>
      <c r="H416" t="str">
        <f>VLOOKUP(orderdetails[[#This Row],[orderNumber]],orders!A:I,9,FALSE)</f>
        <v>2003-09</v>
      </c>
      <c r="I416" t="str">
        <f>VLOOKUP(orderdetails[[#This Row],[productCode]],products!$A:$I,3,FALSE)</f>
        <v>Motorcycles</v>
      </c>
      <c r="J416" t="str">
        <f>VLOOKUP(orderdetails[[#This Row],[productCode]],products!A:I,2,FALSE)</f>
        <v>1957 Vespa GS150</v>
      </c>
    </row>
    <row r="417" spans="1:10" x14ac:dyDescent="0.25">
      <c r="A417">
        <v>10146</v>
      </c>
      <c r="B417" t="s">
        <v>390</v>
      </c>
      <c r="C417">
        <v>29</v>
      </c>
      <c r="D417">
        <v>130.94</v>
      </c>
      <c r="E417">
        <v>1</v>
      </c>
      <c r="F417">
        <f>orderdetails[[#This Row],[quantityOrdered]]*orderdetails[[#This Row],[priceEach]]</f>
        <v>3797.2599999999998</v>
      </c>
      <c r="G417" t="str">
        <f>VLOOKUP(orderdetails[[#This Row],[orderNumber]],orders!$A:$H,8,FALSE)</f>
        <v>2003-Q3</v>
      </c>
      <c r="H417" t="str">
        <f>VLOOKUP(orderdetails[[#This Row],[orderNumber]],orders!A:I,9,FALSE)</f>
        <v>2003-09</v>
      </c>
      <c r="I417" t="str">
        <f>VLOOKUP(orderdetails[[#This Row],[productCode]],products!$A:$I,3,FALSE)</f>
        <v>Classic Cars</v>
      </c>
      <c r="J417" t="str">
        <f>VLOOKUP(orderdetails[[#This Row],[productCode]],products!A:I,2,FALSE)</f>
        <v>1957 Corvette Convertible</v>
      </c>
    </row>
    <row r="418" spans="1:10" x14ac:dyDescent="0.25">
      <c r="A418">
        <v>10147</v>
      </c>
      <c r="B418" t="s">
        <v>382</v>
      </c>
      <c r="C418">
        <v>48</v>
      </c>
      <c r="D418">
        <v>161.49</v>
      </c>
      <c r="E418">
        <v>7</v>
      </c>
      <c r="F418">
        <f>orderdetails[[#This Row],[quantityOrdered]]*orderdetails[[#This Row],[priceEach]]</f>
        <v>7751.52</v>
      </c>
      <c r="G418" t="str">
        <f>VLOOKUP(orderdetails[[#This Row],[orderNumber]],orders!$A:$H,8,FALSE)</f>
        <v>2003-Q3</v>
      </c>
      <c r="H418" t="str">
        <f>VLOOKUP(orderdetails[[#This Row],[orderNumber]],orders!A:I,9,FALSE)</f>
        <v>2003-09</v>
      </c>
      <c r="I418" t="str">
        <f>VLOOKUP(orderdetails[[#This Row],[productCode]],products!$A:$I,3,FALSE)</f>
        <v>Classic Cars</v>
      </c>
      <c r="J418" t="str">
        <f>VLOOKUP(orderdetails[[#This Row],[productCode]],products!A:I,2,FALSE)</f>
        <v>1968 Ford Mustang</v>
      </c>
    </row>
    <row r="419" spans="1:10" x14ac:dyDescent="0.25">
      <c r="A419">
        <v>10147</v>
      </c>
      <c r="B419" t="s">
        <v>383</v>
      </c>
      <c r="C419">
        <v>31</v>
      </c>
      <c r="D419">
        <v>110.39</v>
      </c>
      <c r="E419">
        <v>5</v>
      </c>
      <c r="F419">
        <f>orderdetails[[#This Row],[quantityOrdered]]*orderdetails[[#This Row],[priceEach]]</f>
        <v>3422.09</v>
      </c>
      <c r="G419" t="str">
        <f>VLOOKUP(orderdetails[[#This Row],[orderNumber]],orders!$A:$H,8,FALSE)</f>
        <v>2003-Q3</v>
      </c>
      <c r="H419" t="str">
        <f>VLOOKUP(orderdetails[[#This Row],[orderNumber]],orders!A:I,9,FALSE)</f>
        <v>2003-09</v>
      </c>
      <c r="I419" t="str">
        <f>VLOOKUP(orderdetails[[#This Row],[productCode]],products!$A:$I,3,FALSE)</f>
        <v>Classic Cars</v>
      </c>
      <c r="J419" t="str">
        <f>VLOOKUP(orderdetails[[#This Row],[productCode]],products!A:I,2,FALSE)</f>
        <v>1968 Dodge Charger</v>
      </c>
    </row>
    <row r="420" spans="1:10" x14ac:dyDescent="0.25">
      <c r="A420">
        <v>10147</v>
      </c>
      <c r="B420" t="s">
        <v>384</v>
      </c>
      <c r="C420">
        <v>21</v>
      </c>
      <c r="D420">
        <v>74.209999999999994</v>
      </c>
      <c r="E420">
        <v>8</v>
      </c>
      <c r="F420">
        <f>orderdetails[[#This Row],[quantityOrdered]]*orderdetails[[#This Row],[priceEach]]</f>
        <v>1558.4099999999999</v>
      </c>
      <c r="G420" t="str">
        <f>VLOOKUP(orderdetails[[#This Row],[orderNumber]],orders!$A:$H,8,FALSE)</f>
        <v>2003-Q3</v>
      </c>
      <c r="H420" t="str">
        <f>VLOOKUP(orderdetails[[#This Row],[orderNumber]],orders!A:I,9,FALSE)</f>
        <v>2003-09</v>
      </c>
      <c r="I420" t="str">
        <f>VLOOKUP(orderdetails[[#This Row],[productCode]],products!$A:$I,3,FALSE)</f>
        <v>Classic Cars</v>
      </c>
      <c r="J420" t="str">
        <f>VLOOKUP(orderdetails[[#This Row],[productCode]],products!A:I,2,FALSE)</f>
        <v>1970 Plymouth Hemi Cuda</v>
      </c>
    </row>
    <row r="421" spans="1:10" x14ac:dyDescent="0.25">
      <c r="A421">
        <v>10147</v>
      </c>
      <c r="B421" t="s">
        <v>385</v>
      </c>
      <c r="C421">
        <v>33</v>
      </c>
      <c r="D421">
        <v>97.89</v>
      </c>
      <c r="E421">
        <v>4</v>
      </c>
      <c r="F421">
        <f>orderdetails[[#This Row],[quantityOrdered]]*orderdetails[[#This Row],[priceEach]]</f>
        <v>3230.37</v>
      </c>
      <c r="G421" t="str">
        <f>VLOOKUP(orderdetails[[#This Row],[orderNumber]],orders!$A:$H,8,FALSE)</f>
        <v>2003-Q3</v>
      </c>
      <c r="H421" t="str">
        <f>VLOOKUP(orderdetails[[#This Row],[orderNumber]],orders!A:I,9,FALSE)</f>
        <v>2003-09</v>
      </c>
      <c r="I421" t="str">
        <f>VLOOKUP(orderdetails[[#This Row],[productCode]],products!$A:$I,3,FALSE)</f>
        <v>Classic Cars</v>
      </c>
      <c r="J421" t="str">
        <f>VLOOKUP(orderdetails[[#This Row],[productCode]],products!A:I,2,FALSE)</f>
        <v>1969 Dodge Charger</v>
      </c>
    </row>
    <row r="422" spans="1:10" x14ac:dyDescent="0.25">
      <c r="A422">
        <v>10147</v>
      </c>
      <c r="B422" t="s">
        <v>386</v>
      </c>
      <c r="C422">
        <v>26</v>
      </c>
      <c r="D422">
        <v>70.84</v>
      </c>
      <c r="E422">
        <v>3</v>
      </c>
      <c r="F422">
        <f>orderdetails[[#This Row],[quantityOrdered]]*orderdetails[[#This Row],[priceEach]]</f>
        <v>1841.8400000000001</v>
      </c>
      <c r="G422" t="str">
        <f>VLOOKUP(orderdetails[[#This Row],[orderNumber]],orders!$A:$H,8,FALSE)</f>
        <v>2003-Q3</v>
      </c>
      <c r="H422" t="str">
        <f>VLOOKUP(orderdetails[[#This Row],[orderNumber]],orders!A:I,9,FALSE)</f>
        <v>2003-09</v>
      </c>
      <c r="I422" t="str">
        <f>VLOOKUP(orderdetails[[#This Row],[productCode]],products!$A:$I,3,FALSE)</f>
        <v>Classic Cars</v>
      </c>
      <c r="J422" t="str">
        <f>VLOOKUP(orderdetails[[#This Row],[productCode]],products!A:I,2,FALSE)</f>
        <v>1948 Porsche 356-A Roadster</v>
      </c>
    </row>
    <row r="423" spans="1:10" x14ac:dyDescent="0.25">
      <c r="A423">
        <v>10147</v>
      </c>
      <c r="B423" t="s">
        <v>387</v>
      </c>
      <c r="C423">
        <v>36</v>
      </c>
      <c r="D423">
        <v>74.78</v>
      </c>
      <c r="E423">
        <v>10</v>
      </c>
      <c r="F423">
        <f>orderdetails[[#This Row],[quantityOrdered]]*orderdetails[[#This Row],[priceEach]]</f>
        <v>2692.08</v>
      </c>
      <c r="G423" t="str">
        <f>VLOOKUP(orderdetails[[#This Row],[orderNumber]],orders!$A:$H,8,FALSE)</f>
        <v>2003-Q3</v>
      </c>
      <c r="H423" t="str">
        <f>VLOOKUP(orderdetails[[#This Row],[orderNumber]],orders!A:I,9,FALSE)</f>
        <v>2003-09</v>
      </c>
      <c r="I423" t="str">
        <f>VLOOKUP(orderdetails[[#This Row],[productCode]],products!$A:$I,3,FALSE)</f>
        <v>Classic Cars</v>
      </c>
      <c r="J423" t="str">
        <f>VLOOKUP(orderdetails[[#This Row],[productCode]],products!A:I,2,FALSE)</f>
        <v>1969 Dodge Super Bee</v>
      </c>
    </row>
    <row r="424" spans="1:10" x14ac:dyDescent="0.25">
      <c r="A424">
        <v>10147</v>
      </c>
      <c r="B424" t="s">
        <v>388</v>
      </c>
      <c r="C424">
        <v>37</v>
      </c>
      <c r="D424">
        <v>129.35</v>
      </c>
      <c r="E424">
        <v>9</v>
      </c>
      <c r="F424">
        <f>orderdetails[[#This Row],[quantityOrdered]]*orderdetails[[#This Row],[priceEach]]</f>
        <v>4785.95</v>
      </c>
      <c r="G424" t="str">
        <f>VLOOKUP(orderdetails[[#This Row],[orderNumber]],orders!$A:$H,8,FALSE)</f>
        <v>2003-Q3</v>
      </c>
      <c r="H424" t="str">
        <f>VLOOKUP(orderdetails[[#This Row],[orderNumber]],orders!A:I,9,FALSE)</f>
        <v>2003-09</v>
      </c>
      <c r="I424" t="str">
        <f>VLOOKUP(orderdetails[[#This Row],[productCode]],products!$A:$I,3,FALSE)</f>
        <v>Classic Cars</v>
      </c>
      <c r="J424" t="str">
        <f>VLOOKUP(orderdetails[[#This Row],[productCode]],products!A:I,2,FALSE)</f>
        <v>1976 Ford Gran Torino</v>
      </c>
    </row>
    <row r="425" spans="1:10" x14ac:dyDescent="0.25">
      <c r="A425">
        <v>10147</v>
      </c>
      <c r="B425" t="s">
        <v>402</v>
      </c>
      <c r="C425">
        <v>25</v>
      </c>
      <c r="D425">
        <v>33.229999999999997</v>
      </c>
      <c r="E425">
        <v>1</v>
      </c>
      <c r="F425">
        <f>orderdetails[[#This Row],[quantityOrdered]]*orderdetails[[#This Row],[priceEach]]</f>
        <v>830.74999999999989</v>
      </c>
      <c r="G425" t="str">
        <f>VLOOKUP(orderdetails[[#This Row],[orderNumber]],orders!$A:$H,8,FALSE)</f>
        <v>2003-Q3</v>
      </c>
      <c r="H425" t="str">
        <f>VLOOKUP(orderdetails[[#This Row],[orderNumber]],orders!A:I,9,FALSE)</f>
        <v>2003-09</v>
      </c>
      <c r="I425" t="str">
        <f>VLOOKUP(orderdetails[[#This Row],[productCode]],products!$A:$I,3,FALSE)</f>
        <v>Classic Cars</v>
      </c>
      <c r="J425" t="str">
        <f>VLOOKUP(orderdetails[[#This Row],[productCode]],products!A:I,2,FALSE)</f>
        <v>1982 Lamborghini Diablo</v>
      </c>
    </row>
    <row r="426" spans="1:10" x14ac:dyDescent="0.25">
      <c r="A426">
        <v>10147</v>
      </c>
      <c r="B426" t="s">
        <v>392</v>
      </c>
      <c r="C426">
        <v>30</v>
      </c>
      <c r="D426">
        <v>48.98</v>
      </c>
      <c r="E426">
        <v>6</v>
      </c>
      <c r="F426">
        <f>orderdetails[[#This Row],[quantityOrdered]]*orderdetails[[#This Row],[priceEach]]</f>
        <v>1469.3999999999999</v>
      </c>
      <c r="G426" t="str">
        <f>VLOOKUP(orderdetails[[#This Row],[orderNumber]],orders!$A:$H,8,FALSE)</f>
        <v>2003-Q3</v>
      </c>
      <c r="H426" t="str">
        <f>VLOOKUP(orderdetails[[#This Row],[orderNumber]],orders!A:I,9,FALSE)</f>
        <v>2003-09</v>
      </c>
      <c r="I426" t="str">
        <f>VLOOKUP(orderdetails[[#This Row],[productCode]],products!$A:$I,3,FALSE)</f>
        <v>Classic Cars</v>
      </c>
      <c r="J426" t="str">
        <f>VLOOKUP(orderdetails[[#This Row],[productCode]],products!A:I,2,FALSE)</f>
        <v>1971 Alpine Renault 1600s</v>
      </c>
    </row>
    <row r="427" spans="1:10" x14ac:dyDescent="0.25">
      <c r="A427">
        <v>10147</v>
      </c>
      <c r="B427" t="s">
        <v>393</v>
      </c>
      <c r="C427">
        <v>23</v>
      </c>
      <c r="D427">
        <v>123.58</v>
      </c>
      <c r="E427">
        <v>2</v>
      </c>
      <c r="F427">
        <f>orderdetails[[#This Row],[quantityOrdered]]*orderdetails[[#This Row],[priceEach]]</f>
        <v>2842.34</v>
      </c>
      <c r="G427" t="str">
        <f>VLOOKUP(orderdetails[[#This Row],[orderNumber]],orders!$A:$H,8,FALSE)</f>
        <v>2003-Q3</v>
      </c>
      <c r="H427" t="str">
        <f>VLOOKUP(orderdetails[[#This Row],[orderNumber]],orders!A:I,9,FALSE)</f>
        <v>2003-09</v>
      </c>
      <c r="I427" t="str">
        <f>VLOOKUP(orderdetails[[#This Row],[productCode]],products!$A:$I,3,FALSE)</f>
        <v>Classic Cars</v>
      </c>
      <c r="J427" t="str">
        <f>VLOOKUP(orderdetails[[#This Row],[productCode]],products!A:I,2,FALSE)</f>
        <v>1956 Porsche 356A Coupe</v>
      </c>
    </row>
    <row r="428" spans="1:10" x14ac:dyDescent="0.25">
      <c r="A428">
        <v>10147</v>
      </c>
      <c r="B428" t="s">
        <v>394</v>
      </c>
      <c r="C428">
        <v>31</v>
      </c>
      <c r="D428">
        <v>72.760000000000005</v>
      </c>
      <c r="E428">
        <v>11</v>
      </c>
      <c r="F428">
        <f>orderdetails[[#This Row],[quantityOrdered]]*orderdetails[[#This Row],[priceEach]]</f>
        <v>2255.56</v>
      </c>
      <c r="G428" t="str">
        <f>VLOOKUP(orderdetails[[#This Row],[orderNumber]],orders!$A:$H,8,FALSE)</f>
        <v>2003-Q3</v>
      </c>
      <c r="H428" t="str">
        <f>VLOOKUP(orderdetails[[#This Row],[orderNumber]],orders!A:I,9,FALSE)</f>
        <v>2003-09</v>
      </c>
      <c r="I428" t="str">
        <f>VLOOKUP(orderdetails[[#This Row],[productCode]],products!$A:$I,3,FALSE)</f>
        <v>Classic Cars</v>
      </c>
      <c r="J428" t="str">
        <f>VLOOKUP(orderdetails[[#This Row],[productCode]],products!A:I,2,FALSE)</f>
        <v>1961 Chevrolet Impala</v>
      </c>
    </row>
    <row r="429" spans="1:10" x14ac:dyDescent="0.25">
      <c r="A429">
        <v>10148</v>
      </c>
      <c r="B429" t="s">
        <v>398</v>
      </c>
      <c r="C429">
        <v>23</v>
      </c>
      <c r="D429">
        <v>114.65</v>
      </c>
      <c r="E429">
        <v>13</v>
      </c>
      <c r="F429">
        <f>orderdetails[[#This Row],[quantityOrdered]]*orderdetails[[#This Row],[priceEach]]</f>
        <v>2636.9500000000003</v>
      </c>
      <c r="G429" t="str">
        <f>VLOOKUP(orderdetails[[#This Row],[orderNumber]],orders!$A:$H,8,FALSE)</f>
        <v>2003-Q3</v>
      </c>
      <c r="H429" t="str">
        <f>VLOOKUP(orderdetails[[#This Row],[orderNumber]],orders!A:I,9,FALSE)</f>
        <v>2003-09</v>
      </c>
      <c r="I429" t="str">
        <f>VLOOKUP(orderdetails[[#This Row],[productCode]],products!$A:$I,3,FALSE)</f>
        <v>Classic Cars</v>
      </c>
      <c r="J429" t="str">
        <f>VLOOKUP(orderdetails[[#This Row],[productCode]],products!A:I,2,FALSE)</f>
        <v>1993 Mazda RX-7</v>
      </c>
    </row>
    <row r="430" spans="1:10" x14ac:dyDescent="0.25">
      <c r="A430">
        <v>10148</v>
      </c>
      <c r="B430" t="s">
        <v>403</v>
      </c>
      <c r="C430">
        <v>47</v>
      </c>
      <c r="D430">
        <v>108.26</v>
      </c>
      <c r="E430">
        <v>9</v>
      </c>
      <c r="F430">
        <f>orderdetails[[#This Row],[quantityOrdered]]*orderdetails[[#This Row],[priceEach]]</f>
        <v>5088.22</v>
      </c>
      <c r="G430" t="str">
        <f>VLOOKUP(orderdetails[[#This Row],[orderNumber]],orders!$A:$H,8,FALSE)</f>
        <v>2003-Q3</v>
      </c>
      <c r="H430" t="str">
        <f>VLOOKUP(orderdetails[[#This Row],[orderNumber]],orders!A:I,9,FALSE)</f>
        <v>2003-09</v>
      </c>
      <c r="I430" t="str">
        <f>VLOOKUP(orderdetails[[#This Row],[productCode]],products!$A:$I,3,FALSE)</f>
        <v>Classic Cars</v>
      </c>
      <c r="J430" t="str">
        <f>VLOOKUP(orderdetails[[#This Row],[productCode]],products!A:I,2,FALSE)</f>
        <v>1965 Aston Martin DB5</v>
      </c>
    </row>
    <row r="431" spans="1:10" x14ac:dyDescent="0.25">
      <c r="A431">
        <v>10148</v>
      </c>
      <c r="B431" t="s">
        <v>399</v>
      </c>
      <c r="C431">
        <v>25</v>
      </c>
      <c r="D431">
        <v>136.56</v>
      </c>
      <c r="E431">
        <v>12</v>
      </c>
      <c r="F431">
        <f>orderdetails[[#This Row],[quantityOrdered]]*orderdetails[[#This Row],[priceEach]]</f>
        <v>3414</v>
      </c>
      <c r="G431" t="str">
        <f>VLOOKUP(orderdetails[[#This Row],[orderNumber]],orders!$A:$H,8,FALSE)</f>
        <v>2003-Q3</v>
      </c>
      <c r="H431" t="str">
        <f>VLOOKUP(orderdetails[[#This Row],[orderNumber]],orders!A:I,9,FALSE)</f>
        <v>2003-09</v>
      </c>
      <c r="I431" t="str">
        <f>VLOOKUP(orderdetails[[#This Row],[productCode]],products!$A:$I,3,FALSE)</f>
        <v>Classic Cars</v>
      </c>
      <c r="J431" t="str">
        <f>VLOOKUP(orderdetails[[#This Row],[productCode]],products!A:I,2,FALSE)</f>
        <v>1995 Honda Civic</v>
      </c>
    </row>
    <row r="432" spans="1:10" x14ac:dyDescent="0.25">
      <c r="A432">
        <v>10148</v>
      </c>
      <c r="B432" t="s">
        <v>400</v>
      </c>
      <c r="C432">
        <v>27</v>
      </c>
      <c r="D432">
        <v>113.52</v>
      </c>
      <c r="E432">
        <v>10</v>
      </c>
      <c r="F432">
        <f>orderdetails[[#This Row],[quantityOrdered]]*orderdetails[[#This Row],[priceEach]]</f>
        <v>3065.04</v>
      </c>
      <c r="G432" t="str">
        <f>VLOOKUP(orderdetails[[#This Row],[orderNumber]],orders!$A:$H,8,FALSE)</f>
        <v>2003-Q3</v>
      </c>
      <c r="H432" t="str">
        <f>VLOOKUP(orderdetails[[#This Row],[orderNumber]],orders!A:I,9,FALSE)</f>
        <v>2003-09</v>
      </c>
      <c r="I432" t="str">
        <f>VLOOKUP(orderdetails[[#This Row],[productCode]],products!$A:$I,3,FALSE)</f>
        <v>Classic Cars</v>
      </c>
      <c r="J432" t="str">
        <f>VLOOKUP(orderdetails[[#This Row],[productCode]],products!A:I,2,FALSE)</f>
        <v>1999 Indy 500 Monte Carlo SS</v>
      </c>
    </row>
    <row r="433" spans="1:10" x14ac:dyDescent="0.25">
      <c r="A433">
        <v>10148</v>
      </c>
      <c r="B433" t="s">
        <v>332</v>
      </c>
      <c r="C433">
        <v>32</v>
      </c>
      <c r="D433">
        <v>143.94</v>
      </c>
      <c r="E433">
        <v>14</v>
      </c>
      <c r="F433">
        <f>orderdetails[[#This Row],[quantityOrdered]]*orderdetails[[#This Row],[priceEach]]</f>
        <v>4606.08</v>
      </c>
      <c r="G433" t="str">
        <f>VLOOKUP(orderdetails[[#This Row],[orderNumber]],orders!$A:$H,8,FALSE)</f>
        <v>2003-Q3</v>
      </c>
      <c r="H433" t="str">
        <f>VLOOKUP(orderdetails[[#This Row],[orderNumber]],orders!A:I,9,FALSE)</f>
        <v>2003-09</v>
      </c>
      <c r="I433" t="str">
        <f>VLOOKUP(orderdetails[[#This Row],[productCode]],products!$A:$I,3,FALSE)</f>
        <v>Classic Cars</v>
      </c>
      <c r="J433" t="str">
        <f>VLOOKUP(orderdetails[[#This Row],[productCode]],products!A:I,2,FALSE)</f>
        <v>1992 Ferrari 360 Spider red</v>
      </c>
    </row>
    <row r="434" spans="1:10" x14ac:dyDescent="0.25">
      <c r="A434">
        <v>10148</v>
      </c>
      <c r="B434" t="s">
        <v>401</v>
      </c>
      <c r="C434">
        <v>28</v>
      </c>
      <c r="D434">
        <v>135.63</v>
      </c>
      <c r="E434">
        <v>11</v>
      </c>
      <c r="F434">
        <f>orderdetails[[#This Row],[quantityOrdered]]*orderdetails[[#This Row],[priceEach]]</f>
        <v>3797.64</v>
      </c>
      <c r="G434" t="str">
        <f>VLOOKUP(orderdetails[[#This Row],[orderNumber]],orders!$A:$H,8,FALSE)</f>
        <v>2003-Q3</v>
      </c>
      <c r="H434" t="str">
        <f>VLOOKUP(orderdetails[[#This Row],[orderNumber]],orders!A:I,9,FALSE)</f>
        <v>2003-09</v>
      </c>
      <c r="I434" t="str">
        <f>VLOOKUP(orderdetails[[#This Row],[productCode]],products!$A:$I,3,FALSE)</f>
        <v>Classic Cars</v>
      </c>
      <c r="J434" t="str">
        <f>VLOOKUP(orderdetails[[#This Row],[productCode]],products!A:I,2,FALSE)</f>
        <v>1948 Porsche Type 356 Roadster</v>
      </c>
    </row>
    <row r="435" spans="1:10" x14ac:dyDescent="0.25">
      <c r="A435">
        <v>10148</v>
      </c>
      <c r="B435" t="s">
        <v>304</v>
      </c>
      <c r="C435">
        <v>34</v>
      </c>
      <c r="D435">
        <v>83.75</v>
      </c>
      <c r="E435">
        <v>1</v>
      </c>
      <c r="F435">
        <f>orderdetails[[#This Row],[quantityOrdered]]*orderdetails[[#This Row],[priceEach]]</f>
        <v>2847.5</v>
      </c>
      <c r="G435" t="str">
        <f>VLOOKUP(orderdetails[[#This Row],[orderNumber]],orders!$A:$H,8,FALSE)</f>
        <v>2003-Q3</v>
      </c>
      <c r="H435" t="str">
        <f>VLOOKUP(orderdetails[[#This Row],[orderNumber]],orders!A:I,9,FALSE)</f>
        <v>2003-09</v>
      </c>
      <c r="I435" t="str">
        <f>VLOOKUP(orderdetails[[#This Row],[productCode]],products!$A:$I,3,FALSE)</f>
        <v>Vintage Cars</v>
      </c>
      <c r="J435" t="str">
        <f>VLOOKUP(orderdetails[[#This Row],[productCode]],products!A:I,2,FALSE)</f>
        <v>1932 Alfa Romeo 8C2300 Spider Sport</v>
      </c>
    </row>
    <row r="436" spans="1:10" x14ac:dyDescent="0.25">
      <c r="A436">
        <v>10148</v>
      </c>
      <c r="B436" t="s">
        <v>404</v>
      </c>
      <c r="C436">
        <v>29</v>
      </c>
      <c r="D436">
        <v>66.28</v>
      </c>
      <c r="E436">
        <v>2</v>
      </c>
      <c r="F436">
        <f>orderdetails[[#This Row],[quantityOrdered]]*orderdetails[[#This Row],[priceEach]]</f>
        <v>1922.1200000000001</v>
      </c>
      <c r="G436" t="str">
        <f>VLOOKUP(orderdetails[[#This Row],[orderNumber]],orders!$A:$H,8,FALSE)</f>
        <v>2003-Q3</v>
      </c>
      <c r="H436" t="str">
        <f>VLOOKUP(orderdetails[[#This Row],[orderNumber]],orders!A:I,9,FALSE)</f>
        <v>2003-09</v>
      </c>
      <c r="I436" t="str">
        <f>VLOOKUP(orderdetails[[#This Row],[productCode]],products!$A:$I,3,FALSE)</f>
        <v>Classic Cars</v>
      </c>
      <c r="J436" t="str">
        <f>VLOOKUP(orderdetails[[#This Row],[productCode]],products!A:I,2,FALSE)</f>
        <v>1957 Ford Thunderbird</v>
      </c>
    </row>
    <row r="437" spans="1:10" x14ac:dyDescent="0.25">
      <c r="A437">
        <v>10148</v>
      </c>
      <c r="B437" t="s">
        <v>405</v>
      </c>
      <c r="C437">
        <v>25</v>
      </c>
      <c r="D437">
        <v>65.41</v>
      </c>
      <c r="E437">
        <v>6</v>
      </c>
      <c r="F437">
        <f>orderdetails[[#This Row],[quantityOrdered]]*orderdetails[[#This Row],[priceEach]]</f>
        <v>1635.25</v>
      </c>
      <c r="G437" t="str">
        <f>VLOOKUP(orderdetails[[#This Row],[orderNumber]],orders!$A:$H,8,FALSE)</f>
        <v>2003-Q3</v>
      </c>
      <c r="H437" t="str">
        <f>VLOOKUP(orderdetails[[#This Row],[orderNumber]],orders!A:I,9,FALSE)</f>
        <v>2003-09</v>
      </c>
      <c r="I437" t="str">
        <f>VLOOKUP(orderdetails[[#This Row],[productCode]],products!$A:$I,3,FALSE)</f>
        <v>Classic Cars</v>
      </c>
      <c r="J437" t="str">
        <f>VLOOKUP(orderdetails[[#This Row],[productCode]],products!A:I,2,FALSE)</f>
        <v>1970 Chevy Chevelle SS 454</v>
      </c>
    </row>
    <row r="438" spans="1:10" x14ac:dyDescent="0.25">
      <c r="A438">
        <v>10148</v>
      </c>
      <c r="B438" t="s">
        <v>406</v>
      </c>
      <c r="C438">
        <v>47</v>
      </c>
      <c r="D438">
        <v>46.29</v>
      </c>
      <c r="E438">
        <v>8</v>
      </c>
      <c r="F438">
        <f>orderdetails[[#This Row],[quantityOrdered]]*orderdetails[[#This Row],[priceEach]]</f>
        <v>2175.63</v>
      </c>
      <c r="G438" t="str">
        <f>VLOOKUP(orderdetails[[#This Row],[orderNumber]],orders!$A:$H,8,FALSE)</f>
        <v>2003-Q3</v>
      </c>
      <c r="H438" t="str">
        <f>VLOOKUP(orderdetails[[#This Row],[orderNumber]],orders!A:I,9,FALSE)</f>
        <v>2003-09</v>
      </c>
      <c r="I438" t="str">
        <f>VLOOKUP(orderdetails[[#This Row],[productCode]],products!$A:$I,3,FALSE)</f>
        <v>Classic Cars</v>
      </c>
      <c r="J438" t="str">
        <f>VLOOKUP(orderdetails[[#This Row],[productCode]],products!A:I,2,FALSE)</f>
        <v>1966 Shelby Cobra 427 S/C</v>
      </c>
    </row>
    <row r="439" spans="1:10" x14ac:dyDescent="0.25">
      <c r="A439">
        <v>10148</v>
      </c>
      <c r="B439" t="s">
        <v>407</v>
      </c>
      <c r="C439">
        <v>21</v>
      </c>
      <c r="D439">
        <v>77.239999999999995</v>
      </c>
      <c r="E439">
        <v>4</v>
      </c>
      <c r="F439">
        <f>orderdetails[[#This Row],[quantityOrdered]]*orderdetails[[#This Row],[priceEach]]</f>
        <v>1622.04</v>
      </c>
      <c r="G439" t="str">
        <f>VLOOKUP(orderdetails[[#This Row],[orderNumber]],orders!$A:$H,8,FALSE)</f>
        <v>2003-Q3</v>
      </c>
      <c r="H439" t="str">
        <f>VLOOKUP(orderdetails[[#This Row],[orderNumber]],orders!A:I,9,FALSE)</f>
        <v>2003-09</v>
      </c>
      <c r="I439" t="str">
        <f>VLOOKUP(orderdetails[[#This Row],[productCode]],products!$A:$I,3,FALSE)</f>
        <v>Classic Cars</v>
      </c>
      <c r="J439" t="str">
        <f>VLOOKUP(orderdetails[[#This Row],[productCode]],products!A:I,2,FALSE)</f>
        <v>1949 Jaguar XK 120</v>
      </c>
    </row>
    <row r="440" spans="1:10" x14ac:dyDescent="0.25">
      <c r="A440">
        <v>10148</v>
      </c>
      <c r="B440" t="s">
        <v>408</v>
      </c>
      <c r="C440">
        <v>34</v>
      </c>
      <c r="D440">
        <v>115.09</v>
      </c>
      <c r="E440">
        <v>3</v>
      </c>
      <c r="F440">
        <f>orderdetails[[#This Row],[quantityOrdered]]*orderdetails[[#This Row],[priceEach]]</f>
        <v>3913.06</v>
      </c>
      <c r="G440" t="str">
        <f>VLOOKUP(orderdetails[[#This Row],[orderNumber]],orders!$A:$H,8,FALSE)</f>
        <v>2003-Q3</v>
      </c>
      <c r="H440" t="str">
        <f>VLOOKUP(orderdetails[[#This Row],[orderNumber]],orders!A:I,9,FALSE)</f>
        <v>2003-09</v>
      </c>
      <c r="I440" t="str">
        <f>VLOOKUP(orderdetails[[#This Row],[productCode]],products!$A:$I,3,FALSE)</f>
        <v>Classic Cars</v>
      </c>
      <c r="J440" t="str">
        <f>VLOOKUP(orderdetails[[#This Row],[productCode]],products!A:I,2,FALSE)</f>
        <v>1952 Citroen-15CV</v>
      </c>
    </row>
    <row r="441" spans="1:10" x14ac:dyDescent="0.25">
      <c r="A441">
        <v>10148</v>
      </c>
      <c r="B441" t="s">
        <v>409</v>
      </c>
      <c r="C441">
        <v>31</v>
      </c>
      <c r="D441">
        <v>71.91</v>
      </c>
      <c r="E441">
        <v>5</v>
      </c>
      <c r="F441">
        <f>orderdetails[[#This Row],[quantityOrdered]]*orderdetails[[#This Row],[priceEach]]</f>
        <v>2229.21</v>
      </c>
      <c r="G441" t="str">
        <f>VLOOKUP(orderdetails[[#This Row],[orderNumber]],orders!$A:$H,8,FALSE)</f>
        <v>2003-Q3</v>
      </c>
      <c r="H441" t="str">
        <f>VLOOKUP(orderdetails[[#This Row],[orderNumber]],orders!A:I,9,FALSE)</f>
        <v>2003-09</v>
      </c>
      <c r="I441" t="str">
        <f>VLOOKUP(orderdetails[[#This Row],[productCode]],products!$A:$I,3,FALSE)</f>
        <v>Classic Cars</v>
      </c>
      <c r="J441" t="str">
        <f>VLOOKUP(orderdetails[[#This Row],[productCode]],products!A:I,2,FALSE)</f>
        <v>1969 Chevrolet Camaro Z28</v>
      </c>
    </row>
    <row r="442" spans="1:10" x14ac:dyDescent="0.25">
      <c r="A442">
        <v>10148</v>
      </c>
      <c r="B442" t="s">
        <v>410</v>
      </c>
      <c r="C442">
        <v>27</v>
      </c>
      <c r="D442">
        <v>96.37</v>
      </c>
      <c r="E442">
        <v>7</v>
      </c>
      <c r="F442">
        <f>orderdetails[[#This Row],[quantityOrdered]]*orderdetails[[#This Row],[priceEach]]</f>
        <v>2601.9900000000002</v>
      </c>
      <c r="G442" t="str">
        <f>VLOOKUP(orderdetails[[#This Row],[orderNumber]],orders!$A:$H,8,FALSE)</f>
        <v>2003-Q3</v>
      </c>
      <c r="H442" t="str">
        <f>VLOOKUP(orderdetails[[#This Row],[orderNumber]],orders!A:I,9,FALSE)</f>
        <v>2003-09</v>
      </c>
      <c r="I442" t="str">
        <f>VLOOKUP(orderdetails[[#This Row],[productCode]],products!$A:$I,3,FALSE)</f>
        <v>Classic Cars</v>
      </c>
      <c r="J442" t="str">
        <f>VLOOKUP(orderdetails[[#This Row],[productCode]],products!A:I,2,FALSE)</f>
        <v>2002 Chevy Corvette</v>
      </c>
    </row>
    <row r="443" spans="1:10" x14ac:dyDescent="0.25">
      <c r="A443">
        <v>10149</v>
      </c>
      <c r="B443" t="s">
        <v>310</v>
      </c>
      <c r="C443">
        <v>50</v>
      </c>
      <c r="D443">
        <v>87.33</v>
      </c>
      <c r="E443">
        <v>4</v>
      </c>
      <c r="F443">
        <f>orderdetails[[#This Row],[quantityOrdered]]*orderdetails[[#This Row],[priceEach]]</f>
        <v>4366.5</v>
      </c>
      <c r="G443" t="str">
        <f>VLOOKUP(orderdetails[[#This Row],[orderNumber]],orders!$A:$H,8,FALSE)</f>
        <v>2003-Q3</v>
      </c>
      <c r="H443" t="str">
        <f>VLOOKUP(orderdetails[[#This Row],[orderNumber]],orders!A:I,9,FALSE)</f>
        <v>2003-09</v>
      </c>
      <c r="I443" t="str">
        <f>VLOOKUP(orderdetails[[#This Row],[productCode]],products!$A:$I,3,FALSE)</f>
        <v>Vintage Cars</v>
      </c>
      <c r="J443" t="str">
        <f>VLOOKUP(orderdetails[[#This Row],[productCode]],products!A:I,2,FALSE)</f>
        <v>1937 Lincoln Berline</v>
      </c>
    </row>
    <row r="444" spans="1:10" x14ac:dyDescent="0.25">
      <c r="A444">
        <v>10149</v>
      </c>
      <c r="B444" t="s">
        <v>311</v>
      </c>
      <c r="C444">
        <v>30</v>
      </c>
      <c r="D444">
        <v>48.52</v>
      </c>
      <c r="E444">
        <v>3</v>
      </c>
      <c r="F444">
        <f>orderdetails[[#This Row],[quantityOrdered]]*orderdetails[[#This Row],[priceEach]]</f>
        <v>1455.6000000000001</v>
      </c>
      <c r="G444" t="str">
        <f>VLOOKUP(orderdetails[[#This Row],[orderNumber]],orders!$A:$H,8,FALSE)</f>
        <v>2003-Q3</v>
      </c>
      <c r="H444" t="str">
        <f>VLOOKUP(orderdetails[[#This Row],[orderNumber]],orders!A:I,9,FALSE)</f>
        <v>2003-09</v>
      </c>
      <c r="I444" t="str">
        <f>VLOOKUP(orderdetails[[#This Row],[productCode]],products!$A:$I,3,FALSE)</f>
        <v>Vintage Cars</v>
      </c>
      <c r="J444" t="str">
        <f>VLOOKUP(orderdetails[[#This Row],[productCode]],products!A:I,2,FALSE)</f>
        <v>1936 Mercedes-Benz 500K Special Roadster</v>
      </c>
    </row>
    <row r="445" spans="1:10" x14ac:dyDescent="0.25">
      <c r="A445">
        <v>10149</v>
      </c>
      <c r="B445" t="s">
        <v>302</v>
      </c>
      <c r="C445">
        <v>34</v>
      </c>
      <c r="D445">
        <v>156.4</v>
      </c>
      <c r="E445">
        <v>11</v>
      </c>
      <c r="F445">
        <f>orderdetails[[#This Row],[quantityOrdered]]*orderdetails[[#This Row],[priceEach]]</f>
        <v>5317.6</v>
      </c>
      <c r="G445" t="str">
        <f>VLOOKUP(orderdetails[[#This Row],[orderNumber]],orders!$A:$H,8,FALSE)</f>
        <v>2003-Q3</v>
      </c>
      <c r="H445" t="str">
        <f>VLOOKUP(orderdetails[[#This Row],[orderNumber]],orders!A:I,9,FALSE)</f>
        <v>2003-09</v>
      </c>
      <c r="I445" t="str">
        <f>VLOOKUP(orderdetails[[#This Row],[productCode]],products!$A:$I,3,FALSE)</f>
        <v>Vintage Cars</v>
      </c>
      <c r="J445" t="str">
        <f>VLOOKUP(orderdetails[[#This Row],[productCode]],products!A:I,2,FALSE)</f>
        <v>1917 Grand Touring Sedan</v>
      </c>
    </row>
    <row r="446" spans="1:10" x14ac:dyDescent="0.25">
      <c r="A446">
        <v>10149</v>
      </c>
      <c r="B446" t="s">
        <v>303</v>
      </c>
      <c r="C446">
        <v>24</v>
      </c>
      <c r="D446">
        <v>50.85</v>
      </c>
      <c r="E446">
        <v>10</v>
      </c>
      <c r="F446">
        <f>orderdetails[[#This Row],[quantityOrdered]]*orderdetails[[#This Row],[priceEach]]</f>
        <v>1220.4000000000001</v>
      </c>
      <c r="G446" t="str">
        <f>VLOOKUP(orderdetails[[#This Row],[orderNumber]],orders!$A:$H,8,FALSE)</f>
        <v>2003-Q3</v>
      </c>
      <c r="H446" t="str">
        <f>VLOOKUP(orderdetails[[#This Row],[orderNumber]],orders!A:I,9,FALSE)</f>
        <v>2003-09</v>
      </c>
      <c r="I446" t="str">
        <f>VLOOKUP(orderdetails[[#This Row],[productCode]],products!$A:$I,3,FALSE)</f>
        <v>Vintage Cars</v>
      </c>
      <c r="J446" t="str">
        <f>VLOOKUP(orderdetails[[#This Row],[productCode]],products!A:I,2,FALSE)</f>
        <v>1911 Ford Town Car</v>
      </c>
    </row>
    <row r="447" spans="1:10" x14ac:dyDescent="0.25">
      <c r="A447">
        <v>10149</v>
      </c>
      <c r="B447" t="s">
        <v>306</v>
      </c>
      <c r="C447">
        <v>33</v>
      </c>
      <c r="D447">
        <v>125.86</v>
      </c>
      <c r="E447">
        <v>8</v>
      </c>
      <c r="F447">
        <f>orderdetails[[#This Row],[quantityOrdered]]*orderdetails[[#This Row],[priceEach]]</f>
        <v>4153.38</v>
      </c>
      <c r="G447" t="str">
        <f>VLOOKUP(orderdetails[[#This Row],[orderNumber]],orders!$A:$H,8,FALSE)</f>
        <v>2003-Q3</v>
      </c>
      <c r="H447" t="str">
        <f>VLOOKUP(orderdetails[[#This Row],[orderNumber]],orders!A:I,9,FALSE)</f>
        <v>2003-09</v>
      </c>
      <c r="I447" t="str">
        <f>VLOOKUP(orderdetails[[#This Row],[productCode]],products!$A:$I,3,FALSE)</f>
        <v>Vintage Cars</v>
      </c>
      <c r="J447" t="str">
        <f>VLOOKUP(orderdetails[[#This Row],[productCode]],products!A:I,2,FALSE)</f>
        <v>1932 Model A Ford J-Coupe</v>
      </c>
    </row>
    <row r="448" spans="1:10" x14ac:dyDescent="0.25">
      <c r="A448">
        <v>10149</v>
      </c>
      <c r="B448" t="s">
        <v>307</v>
      </c>
      <c r="C448">
        <v>23</v>
      </c>
      <c r="D448">
        <v>167.06</v>
      </c>
      <c r="E448">
        <v>5</v>
      </c>
      <c r="F448">
        <f>orderdetails[[#This Row],[quantityOrdered]]*orderdetails[[#This Row],[priceEach]]</f>
        <v>3842.38</v>
      </c>
      <c r="G448" t="str">
        <f>VLOOKUP(orderdetails[[#This Row],[orderNumber]],orders!$A:$H,8,FALSE)</f>
        <v>2003-Q3</v>
      </c>
      <c r="H448" t="str">
        <f>VLOOKUP(orderdetails[[#This Row],[orderNumber]],orders!A:I,9,FALSE)</f>
        <v>2003-09</v>
      </c>
      <c r="I448" t="str">
        <f>VLOOKUP(orderdetails[[#This Row],[productCode]],products!$A:$I,3,FALSE)</f>
        <v>Vintage Cars</v>
      </c>
      <c r="J448" t="str">
        <f>VLOOKUP(orderdetails[[#This Row],[productCode]],products!A:I,2,FALSE)</f>
        <v>1928 Mercedes-Benz SSK</v>
      </c>
    </row>
    <row r="449" spans="1:10" x14ac:dyDescent="0.25">
      <c r="A449">
        <v>10149</v>
      </c>
      <c r="B449" t="s">
        <v>320</v>
      </c>
      <c r="C449">
        <v>42</v>
      </c>
      <c r="D449">
        <v>89.29</v>
      </c>
      <c r="E449">
        <v>2</v>
      </c>
      <c r="F449">
        <f>orderdetails[[#This Row],[quantityOrdered]]*orderdetails[[#This Row],[priceEach]]</f>
        <v>3750.1800000000003</v>
      </c>
      <c r="G449" t="str">
        <f>VLOOKUP(orderdetails[[#This Row],[orderNumber]],orders!$A:$H,8,FALSE)</f>
        <v>2003-Q3</v>
      </c>
      <c r="H449" t="str">
        <f>VLOOKUP(orderdetails[[#This Row],[orderNumber]],orders!A:I,9,FALSE)</f>
        <v>2003-09</v>
      </c>
      <c r="I449" t="str">
        <f>VLOOKUP(orderdetails[[#This Row],[productCode]],products!$A:$I,3,FALSE)</f>
        <v>Vintage Cars</v>
      </c>
      <c r="J449" t="str">
        <f>VLOOKUP(orderdetails[[#This Row],[productCode]],products!A:I,2,FALSE)</f>
        <v>1917 Maxwell Touring Car</v>
      </c>
    </row>
    <row r="450" spans="1:10" x14ac:dyDescent="0.25">
      <c r="A450">
        <v>10149</v>
      </c>
      <c r="B450" t="s">
        <v>308</v>
      </c>
      <c r="C450">
        <v>36</v>
      </c>
      <c r="D450">
        <v>31.2</v>
      </c>
      <c r="E450">
        <v>7</v>
      </c>
      <c r="F450">
        <f>orderdetails[[#This Row],[quantityOrdered]]*orderdetails[[#This Row],[priceEach]]</f>
        <v>1123.2</v>
      </c>
      <c r="G450" t="str">
        <f>VLOOKUP(orderdetails[[#This Row],[orderNumber]],orders!$A:$H,8,FALSE)</f>
        <v>2003-Q3</v>
      </c>
      <c r="H450" t="str">
        <f>VLOOKUP(orderdetails[[#This Row],[orderNumber]],orders!A:I,9,FALSE)</f>
        <v>2003-09</v>
      </c>
      <c r="I450" t="str">
        <f>VLOOKUP(orderdetails[[#This Row],[productCode]],products!$A:$I,3,FALSE)</f>
        <v>Vintage Cars</v>
      </c>
      <c r="J450" t="str">
        <f>VLOOKUP(orderdetails[[#This Row],[productCode]],products!A:I,2,FALSE)</f>
        <v>1939 Chevrolet Deluxe Coupe</v>
      </c>
    </row>
    <row r="451" spans="1:10" x14ac:dyDescent="0.25">
      <c r="A451">
        <v>10149</v>
      </c>
      <c r="B451" t="s">
        <v>309</v>
      </c>
      <c r="C451">
        <v>49</v>
      </c>
      <c r="D451">
        <v>39.869999999999997</v>
      </c>
      <c r="E451">
        <v>6</v>
      </c>
      <c r="F451">
        <f>orderdetails[[#This Row],[quantityOrdered]]*orderdetails[[#This Row],[priceEach]]</f>
        <v>1953.6299999999999</v>
      </c>
      <c r="G451" t="str">
        <f>VLOOKUP(orderdetails[[#This Row],[orderNumber]],orders!$A:$H,8,FALSE)</f>
        <v>2003-Q3</v>
      </c>
      <c r="H451" t="str">
        <f>VLOOKUP(orderdetails[[#This Row],[orderNumber]],orders!A:I,9,FALSE)</f>
        <v>2003-09</v>
      </c>
      <c r="I451" t="str">
        <f>VLOOKUP(orderdetails[[#This Row],[productCode]],products!$A:$I,3,FALSE)</f>
        <v>Vintage Cars</v>
      </c>
      <c r="J451" t="str">
        <f>VLOOKUP(orderdetails[[#This Row],[productCode]],products!A:I,2,FALSE)</f>
        <v>1938 Cadillac V-16 Presidential Limousine</v>
      </c>
    </row>
    <row r="452" spans="1:10" x14ac:dyDescent="0.25">
      <c r="A452">
        <v>10149</v>
      </c>
      <c r="B452" t="s">
        <v>305</v>
      </c>
      <c r="C452">
        <v>26</v>
      </c>
      <c r="D452">
        <v>38.57</v>
      </c>
      <c r="E452">
        <v>9</v>
      </c>
      <c r="F452">
        <f>orderdetails[[#This Row],[quantityOrdered]]*orderdetails[[#This Row],[priceEach]]</f>
        <v>1002.82</v>
      </c>
      <c r="G452" t="str">
        <f>VLOOKUP(orderdetails[[#This Row],[orderNumber]],orders!$A:$H,8,FALSE)</f>
        <v>2003-Q3</v>
      </c>
      <c r="H452" t="str">
        <f>VLOOKUP(orderdetails[[#This Row],[orderNumber]],orders!A:I,9,FALSE)</f>
        <v>2003-09</v>
      </c>
      <c r="I452" t="str">
        <f>VLOOKUP(orderdetails[[#This Row],[productCode]],products!$A:$I,3,FALSE)</f>
        <v>Vintage Cars</v>
      </c>
      <c r="J452" t="str">
        <f>VLOOKUP(orderdetails[[#This Row],[productCode]],products!A:I,2,FALSE)</f>
        <v>1936 Mercedes Benz 500k Roadster</v>
      </c>
    </row>
    <row r="453" spans="1:10" x14ac:dyDescent="0.25">
      <c r="A453">
        <v>10149</v>
      </c>
      <c r="B453" t="s">
        <v>324</v>
      </c>
      <c r="C453">
        <v>20</v>
      </c>
      <c r="D453">
        <v>90.57</v>
      </c>
      <c r="E453">
        <v>1</v>
      </c>
      <c r="F453">
        <f>orderdetails[[#This Row],[quantityOrdered]]*orderdetails[[#This Row],[priceEach]]</f>
        <v>1811.3999999999999</v>
      </c>
      <c r="G453" t="str">
        <f>VLOOKUP(orderdetails[[#This Row],[orderNumber]],orders!$A:$H,8,FALSE)</f>
        <v>2003-Q3</v>
      </c>
      <c r="H453" t="str">
        <f>VLOOKUP(orderdetails[[#This Row],[orderNumber]],orders!A:I,9,FALSE)</f>
        <v>2003-09</v>
      </c>
      <c r="I453" t="str">
        <f>VLOOKUP(orderdetails[[#This Row],[productCode]],products!$A:$I,3,FALSE)</f>
        <v>Vintage Cars</v>
      </c>
      <c r="J453" t="str">
        <f>VLOOKUP(orderdetails[[#This Row],[productCode]],products!A:I,2,FALSE)</f>
        <v>1936 Chrysler Airflow</v>
      </c>
    </row>
    <row r="454" spans="1:10" x14ac:dyDescent="0.25">
      <c r="A454">
        <v>10150</v>
      </c>
      <c r="B454" t="s">
        <v>312</v>
      </c>
      <c r="C454">
        <v>45</v>
      </c>
      <c r="D454">
        <v>182.16</v>
      </c>
      <c r="E454">
        <v>8</v>
      </c>
      <c r="F454">
        <f>orderdetails[[#This Row],[quantityOrdered]]*orderdetails[[#This Row],[priceEach]]</f>
        <v>8197.2000000000007</v>
      </c>
      <c r="G454" t="str">
        <f>VLOOKUP(orderdetails[[#This Row],[orderNumber]],orders!$A:$H,8,FALSE)</f>
        <v>2003-Q3</v>
      </c>
      <c r="H454" t="str">
        <f>VLOOKUP(orderdetails[[#This Row],[orderNumber]],orders!A:I,9,FALSE)</f>
        <v>2003-09</v>
      </c>
      <c r="I454" t="str">
        <f>VLOOKUP(orderdetails[[#This Row],[productCode]],products!$A:$I,3,FALSE)</f>
        <v>Classic Cars</v>
      </c>
      <c r="J454" t="str">
        <f>VLOOKUP(orderdetails[[#This Row],[productCode]],products!A:I,2,FALSE)</f>
        <v>1952 Alpine Renault 1300</v>
      </c>
    </row>
    <row r="455" spans="1:10" x14ac:dyDescent="0.25">
      <c r="A455">
        <v>10150</v>
      </c>
      <c r="B455" t="s">
        <v>313</v>
      </c>
      <c r="C455">
        <v>20</v>
      </c>
      <c r="D455">
        <v>121.15</v>
      </c>
      <c r="E455">
        <v>1</v>
      </c>
      <c r="F455">
        <f>orderdetails[[#This Row],[quantityOrdered]]*orderdetails[[#This Row],[priceEach]]</f>
        <v>2423</v>
      </c>
      <c r="G455" t="str">
        <f>VLOOKUP(orderdetails[[#This Row],[orderNumber]],orders!$A:$H,8,FALSE)</f>
        <v>2003-Q3</v>
      </c>
      <c r="H455" t="str">
        <f>VLOOKUP(orderdetails[[#This Row],[orderNumber]],orders!A:I,9,FALSE)</f>
        <v>2003-09</v>
      </c>
      <c r="I455" t="str">
        <f>VLOOKUP(orderdetails[[#This Row],[productCode]],products!$A:$I,3,FALSE)</f>
        <v>Classic Cars</v>
      </c>
      <c r="J455" t="str">
        <f>VLOOKUP(orderdetails[[#This Row],[productCode]],products!A:I,2,FALSE)</f>
        <v>1962 LanciaA Delta 16V</v>
      </c>
    </row>
    <row r="456" spans="1:10" x14ac:dyDescent="0.25">
      <c r="A456">
        <v>10150</v>
      </c>
      <c r="B456" t="s">
        <v>314</v>
      </c>
      <c r="C456">
        <v>30</v>
      </c>
      <c r="D456">
        <v>135.30000000000001</v>
      </c>
      <c r="E456">
        <v>5</v>
      </c>
      <c r="F456">
        <f>orderdetails[[#This Row],[quantityOrdered]]*orderdetails[[#This Row],[priceEach]]</f>
        <v>4059.0000000000005</v>
      </c>
      <c r="G456" t="str">
        <f>VLOOKUP(orderdetails[[#This Row],[orderNumber]],orders!$A:$H,8,FALSE)</f>
        <v>2003-Q3</v>
      </c>
      <c r="H456" t="str">
        <f>VLOOKUP(orderdetails[[#This Row],[orderNumber]],orders!A:I,9,FALSE)</f>
        <v>2003-09</v>
      </c>
      <c r="I456" t="str">
        <f>VLOOKUP(orderdetails[[#This Row],[productCode]],products!$A:$I,3,FALSE)</f>
        <v>Trucks and Buses</v>
      </c>
      <c r="J456" t="str">
        <f>VLOOKUP(orderdetails[[#This Row],[productCode]],products!A:I,2,FALSE)</f>
        <v>1958 Setra Bus</v>
      </c>
    </row>
    <row r="457" spans="1:10" x14ac:dyDescent="0.25">
      <c r="A457">
        <v>10150</v>
      </c>
      <c r="B457" t="s">
        <v>315</v>
      </c>
      <c r="C457">
        <v>34</v>
      </c>
      <c r="D457">
        <v>95.67</v>
      </c>
      <c r="E457">
        <v>7</v>
      </c>
      <c r="F457">
        <f>orderdetails[[#This Row],[quantityOrdered]]*orderdetails[[#This Row],[priceEach]]</f>
        <v>3252.78</v>
      </c>
      <c r="G457" t="str">
        <f>VLOOKUP(orderdetails[[#This Row],[orderNumber]],orders!$A:$H,8,FALSE)</f>
        <v>2003-Q3</v>
      </c>
      <c r="H457" t="str">
        <f>VLOOKUP(orderdetails[[#This Row],[orderNumber]],orders!A:I,9,FALSE)</f>
        <v>2003-09</v>
      </c>
      <c r="I457" t="str">
        <f>VLOOKUP(orderdetails[[#This Row],[productCode]],products!$A:$I,3,FALSE)</f>
        <v>Trucks and Buses</v>
      </c>
      <c r="J457" t="str">
        <f>VLOOKUP(orderdetails[[#This Row],[productCode]],products!A:I,2,FALSE)</f>
        <v>1940 Ford Pickup Truck</v>
      </c>
    </row>
    <row r="458" spans="1:10" x14ac:dyDescent="0.25">
      <c r="A458">
        <v>10150</v>
      </c>
      <c r="B458" t="s">
        <v>317</v>
      </c>
      <c r="C458">
        <v>47</v>
      </c>
      <c r="D458">
        <v>93.21</v>
      </c>
      <c r="E458">
        <v>9</v>
      </c>
      <c r="F458">
        <f>orderdetails[[#This Row],[quantityOrdered]]*orderdetails[[#This Row],[priceEach]]</f>
        <v>4380.87</v>
      </c>
      <c r="G458" t="str">
        <f>VLOOKUP(orderdetails[[#This Row],[orderNumber]],orders!$A:$H,8,FALSE)</f>
        <v>2003-Q3</v>
      </c>
      <c r="H458" t="str">
        <f>VLOOKUP(orderdetails[[#This Row],[orderNumber]],orders!A:I,9,FALSE)</f>
        <v>2003-09</v>
      </c>
      <c r="I458" t="str">
        <f>VLOOKUP(orderdetails[[#This Row],[productCode]],products!$A:$I,3,FALSE)</f>
        <v>Vintage Cars</v>
      </c>
      <c r="J458" t="str">
        <f>VLOOKUP(orderdetails[[#This Row],[productCode]],products!A:I,2,FALSE)</f>
        <v>1913 Ford Model T Speedster</v>
      </c>
    </row>
    <row r="459" spans="1:10" x14ac:dyDescent="0.25">
      <c r="A459">
        <v>10150</v>
      </c>
      <c r="B459" t="s">
        <v>318</v>
      </c>
      <c r="C459">
        <v>30</v>
      </c>
      <c r="D459">
        <v>56.21</v>
      </c>
      <c r="E459">
        <v>11</v>
      </c>
      <c r="F459">
        <f>orderdetails[[#This Row],[quantityOrdered]]*orderdetails[[#This Row],[priceEach]]</f>
        <v>1686.3</v>
      </c>
      <c r="G459" t="str">
        <f>VLOOKUP(orderdetails[[#This Row],[orderNumber]],orders!$A:$H,8,FALSE)</f>
        <v>2003-Q3</v>
      </c>
      <c r="H459" t="str">
        <f>VLOOKUP(orderdetails[[#This Row],[orderNumber]],orders!A:I,9,FALSE)</f>
        <v>2003-09</v>
      </c>
      <c r="I459" t="str">
        <f>VLOOKUP(orderdetails[[#This Row],[productCode]],products!$A:$I,3,FALSE)</f>
        <v>Vintage Cars</v>
      </c>
      <c r="J459" t="str">
        <f>VLOOKUP(orderdetails[[#This Row],[productCode]],products!A:I,2,FALSE)</f>
        <v>1934 Ford V8 Coupe</v>
      </c>
    </row>
    <row r="460" spans="1:10" x14ac:dyDescent="0.25">
      <c r="A460">
        <v>10150</v>
      </c>
      <c r="B460" t="s">
        <v>319</v>
      </c>
      <c r="C460">
        <v>26</v>
      </c>
      <c r="D460">
        <v>97.39</v>
      </c>
      <c r="E460">
        <v>10</v>
      </c>
      <c r="F460">
        <f>orderdetails[[#This Row],[quantityOrdered]]*orderdetails[[#This Row],[priceEach]]</f>
        <v>2532.14</v>
      </c>
      <c r="G460" t="str">
        <f>VLOOKUP(orderdetails[[#This Row],[orderNumber]],orders!$A:$H,8,FALSE)</f>
        <v>2003-Q3</v>
      </c>
      <c r="H460" t="str">
        <f>VLOOKUP(orderdetails[[#This Row],[orderNumber]],orders!A:I,9,FALSE)</f>
        <v>2003-09</v>
      </c>
      <c r="I460" t="str">
        <f>VLOOKUP(orderdetails[[#This Row],[productCode]],products!$A:$I,3,FALSE)</f>
        <v>Vintage Cars</v>
      </c>
      <c r="J460" t="str">
        <f>VLOOKUP(orderdetails[[#This Row],[productCode]],products!A:I,2,FALSE)</f>
        <v>18th Century Vintage Horse Carriage</v>
      </c>
    </row>
    <row r="461" spans="1:10" x14ac:dyDescent="0.25">
      <c r="A461">
        <v>10150</v>
      </c>
      <c r="B461" t="s">
        <v>321</v>
      </c>
      <c r="C461">
        <v>49</v>
      </c>
      <c r="D461">
        <v>111.39</v>
      </c>
      <c r="E461">
        <v>2</v>
      </c>
      <c r="F461">
        <f>orderdetails[[#This Row],[quantityOrdered]]*orderdetails[[#This Row],[priceEach]]</f>
        <v>5458.11</v>
      </c>
      <c r="G461" t="str">
        <f>VLOOKUP(orderdetails[[#This Row],[orderNumber]],orders!$A:$H,8,FALSE)</f>
        <v>2003-Q3</v>
      </c>
      <c r="H461" t="str">
        <f>VLOOKUP(orderdetails[[#This Row],[orderNumber]],orders!A:I,9,FALSE)</f>
        <v>2003-09</v>
      </c>
      <c r="I461" t="str">
        <f>VLOOKUP(orderdetails[[#This Row],[productCode]],products!$A:$I,3,FALSE)</f>
        <v>Trucks and Buses</v>
      </c>
      <c r="J461" t="str">
        <f>VLOOKUP(orderdetails[[#This Row],[productCode]],products!A:I,2,FALSE)</f>
        <v>1940s Ford truck</v>
      </c>
    </row>
    <row r="462" spans="1:10" x14ac:dyDescent="0.25">
      <c r="A462">
        <v>10150</v>
      </c>
      <c r="B462" t="s">
        <v>322</v>
      </c>
      <c r="C462">
        <v>30</v>
      </c>
      <c r="D462">
        <v>47.29</v>
      </c>
      <c r="E462">
        <v>6</v>
      </c>
      <c r="F462">
        <f>orderdetails[[#This Row],[quantityOrdered]]*orderdetails[[#This Row],[priceEach]]</f>
        <v>1418.7</v>
      </c>
      <c r="G462" t="str">
        <f>VLOOKUP(orderdetails[[#This Row],[orderNumber]],orders!$A:$H,8,FALSE)</f>
        <v>2003-Q3</v>
      </c>
      <c r="H462" t="str">
        <f>VLOOKUP(orderdetails[[#This Row],[orderNumber]],orders!A:I,9,FALSE)</f>
        <v>2003-09</v>
      </c>
      <c r="I462" t="str">
        <f>VLOOKUP(orderdetails[[#This Row],[productCode]],products!$A:$I,3,FALSE)</f>
        <v>Vintage Cars</v>
      </c>
      <c r="J462" t="str">
        <f>VLOOKUP(orderdetails[[#This Row],[productCode]],products!A:I,2,FALSE)</f>
        <v>1939 Cadillac Limousine</v>
      </c>
    </row>
    <row r="463" spans="1:10" x14ac:dyDescent="0.25">
      <c r="A463">
        <v>10150</v>
      </c>
      <c r="B463" t="s">
        <v>326</v>
      </c>
      <c r="C463">
        <v>49</v>
      </c>
      <c r="D463">
        <v>62.05</v>
      </c>
      <c r="E463">
        <v>4</v>
      </c>
      <c r="F463">
        <f>orderdetails[[#This Row],[quantityOrdered]]*orderdetails[[#This Row],[priceEach]]</f>
        <v>3040.45</v>
      </c>
      <c r="G463" t="str">
        <f>VLOOKUP(orderdetails[[#This Row],[orderNumber]],orders!$A:$H,8,FALSE)</f>
        <v>2003-Q3</v>
      </c>
      <c r="H463" t="str">
        <f>VLOOKUP(orderdetails[[#This Row],[orderNumber]],orders!A:I,9,FALSE)</f>
        <v>2003-09</v>
      </c>
      <c r="I463" t="str">
        <f>VLOOKUP(orderdetails[[#This Row],[productCode]],products!$A:$I,3,FALSE)</f>
        <v>Trucks and Buses</v>
      </c>
      <c r="J463" t="str">
        <f>VLOOKUP(orderdetails[[#This Row],[productCode]],products!A:I,2,FALSE)</f>
        <v>1996 Peterbilt 379 Stake Bed with Outrigger</v>
      </c>
    </row>
    <row r="464" spans="1:10" x14ac:dyDescent="0.25">
      <c r="A464">
        <v>10150</v>
      </c>
      <c r="B464" t="s">
        <v>327</v>
      </c>
      <c r="C464">
        <v>20</v>
      </c>
      <c r="D464">
        <v>95.08</v>
      </c>
      <c r="E464">
        <v>3</v>
      </c>
      <c r="F464">
        <f>orderdetails[[#This Row],[quantityOrdered]]*orderdetails[[#This Row],[priceEach]]</f>
        <v>1901.6</v>
      </c>
      <c r="G464" t="str">
        <f>VLOOKUP(orderdetails[[#This Row],[orderNumber]],orders!$A:$H,8,FALSE)</f>
        <v>2003-Q3</v>
      </c>
      <c r="H464" t="str">
        <f>VLOOKUP(orderdetails[[#This Row],[orderNumber]],orders!A:I,9,FALSE)</f>
        <v>2003-09</v>
      </c>
      <c r="I464" t="str">
        <f>VLOOKUP(orderdetails[[#This Row],[productCode]],products!$A:$I,3,FALSE)</f>
        <v>Classic Cars</v>
      </c>
      <c r="J464" t="str">
        <f>VLOOKUP(orderdetails[[#This Row],[productCode]],products!A:I,2,FALSE)</f>
        <v>1982 Camaro Z28</v>
      </c>
    </row>
    <row r="465" spans="1:10" x14ac:dyDescent="0.25">
      <c r="A465">
        <v>10151</v>
      </c>
      <c r="B465" t="s">
        <v>329</v>
      </c>
      <c r="C465">
        <v>24</v>
      </c>
      <c r="D465">
        <v>114.95</v>
      </c>
      <c r="E465">
        <v>3</v>
      </c>
      <c r="F465">
        <f>orderdetails[[#This Row],[quantityOrdered]]*orderdetails[[#This Row],[priceEach]]</f>
        <v>2758.8</v>
      </c>
      <c r="G465" t="str">
        <f>VLOOKUP(orderdetails[[#This Row],[orderNumber]],orders!$A:$H,8,FALSE)</f>
        <v>2003-Q3</v>
      </c>
      <c r="H465" t="str">
        <f>VLOOKUP(orderdetails[[#This Row],[orderNumber]],orders!A:I,9,FALSE)</f>
        <v>2003-09</v>
      </c>
      <c r="I465" t="str">
        <f>VLOOKUP(orderdetails[[#This Row],[productCode]],products!$A:$I,3,FALSE)</f>
        <v>Trucks and Buses</v>
      </c>
      <c r="J465" t="str">
        <f>VLOOKUP(orderdetails[[#This Row],[productCode]],products!A:I,2,FALSE)</f>
        <v>1957 Chevy Pickup</v>
      </c>
    </row>
    <row r="466" spans="1:10" x14ac:dyDescent="0.25">
      <c r="A466">
        <v>10151</v>
      </c>
      <c r="B466" t="s">
        <v>330</v>
      </c>
      <c r="C466">
        <v>43</v>
      </c>
      <c r="D466">
        <v>152.27000000000001</v>
      </c>
      <c r="E466">
        <v>2</v>
      </c>
      <c r="F466">
        <f>orderdetails[[#This Row],[quantityOrdered]]*orderdetails[[#This Row],[priceEach]]</f>
        <v>6547.6100000000006</v>
      </c>
      <c r="G466" t="str">
        <f>VLOOKUP(orderdetails[[#This Row],[orderNumber]],orders!$A:$H,8,FALSE)</f>
        <v>2003-Q3</v>
      </c>
      <c r="H466" t="str">
        <f>VLOOKUP(orderdetails[[#This Row],[orderNumber]],orders!A:I,9,FALSE)</f>
        <v>2003-09</v>
      </c>
      <c r="I466" t="str">
        <f>VLOOKUP(orderdetails[[#This Row],[productCode]],products!$A:$I,3,FALSE)</f>
        <v>Classic Cars</v>
      </c>
      <c r="J466" t="str">
        <f>VLOOKUP(orderdetails[[#This Row],[productCode]],products!A:I,2,FALSE)</f>
        <v>1998 Chrysler Plymouth Prowler</v>
      </c>
    </row>
    <row r="467" spans="1:10" x14ac:dyDescent="0.25">
      <c r="A467">
        <v>10151</v>
      </c>
      <c r="B467" t="s">
        <v>331</v>
      </c>
      <c r="C467">
        <v>49</v>
      </c>
      <c r="D467">
        <v>106.78</v>
      </c>
      <c r="E467">
        <v>6</v>
      </c>
      <c r="F467">
        <f>orderdetails[[#This Row],[quantityOrdered]]*orderdetails[[#This Row],[priceEach]]</f>
        <v>5232.22</v>
      </c>
      <c r="G467" t="str">
        <f>VLOOKUP(orderdetails[[#This Row],[orderNumber]],orders!$A:$H,8,FALSE)</f>
        <v>2003-Q3</v>
      </c>
      <c r="H467" t="str">
        <f>VLOOKUP(orderdetails[[#This Row],[orderNumber]],orders!A:I,9,FALSE)</f>
        <v>2003-09</v>
      </c>
      <c r="I467" t="str">
        <f>VLOOKUP(orderdetails[[#This Row],[productCode]],products!$A:$I,3,FALSE)</f>
        <v>Trucks and Buses</v>
      </c>
      <c r="J467" t="str">
        <f>VLOOKUP(orderdetails[[#This Row],[productCode]],products!A:I,2,FALSE)</f>
        <v>1964 Mercedes Tour Bus</v>
      </c>
    </row>
    <row r="468" spans="1:10" x14ac:dyDescent="0.25">
      <c r="A468">
        <v>10151</v>
      </c>
      <c r="B468" t="s">
        <v>316</v>
      </c>
      <c r="C468">
        <v>39</v>
      </c>
      <c r="D468">
        <v>58.34</v>
      </c>
      <c r="E468">
        <v>9</v>
      </c>
      <c r="F468">
        <f>orderdetails[[#This Row],[quantityOrdered]]*orderdetails[[#This Row],[priceEach]]</f>
        <v>2275.2600000000002</v>
      </c>
      <c r="G468" t="str">
        <f>VLOOKUP(orderdetails[[#This Row],[orderNumber]],orders!$A:$H,8,FALSE)</f>
        <v>2003-Q3</v>
      </c>
      <c r="H468" t="str">
        <f>VLOOKUP(orderdetails[[#This Row],[orderNumber]],orders!A:I,9,FALSE)</f>
        <v>2003-09</v>
      </c>
      <c r="I468" t="str">
        <f>VLOOKUP(orderdetails[[#This Row],[productCode]],products!$A:$I,3,FALSE)</f>
        <v>Trucks and Buses</v>
      </c>
      <c r="J468" t="str">
        <f>VLOOKUP(orderdetails[[#This Row],[productCode]],products!A:I,2,FALSE)</f>
        <v>1926 Ford Fire Engine</v>
      </c>
    </row>
    <row r="469" spans="1:10" x14ac:dyDescent="0.25">
      <c r="A469">
        <v>10151</v>
      </c>
      <c r="B469" t="s">
        <v>332</v>
      </c>
      <c r="C469">
        <v>21</v>
      </c>
      <c r="D469">
        <v>167.65</v>
      </c>
      <c r="E469">
        <v>7</v>
      </c>
      <c r="F469">
        <f>orderdetails[[#This Row],[quantityOrdered]]*orderdetails[[#This Row],[priceEach]]</f>
        <v>3520.65</v>
      </c>
      <c r="G469" t="str">
        <f>VLOOKUP(orderdetails[[#This Row],[orderNumber]],orders!$A:$H,8,FALSE)</f>
        <v>2003-Q3</v>
      </c>
      <c r="H469" t="str">
        <f>VLOOKUP(orderdetails[[#This Row],[orderNumber]],orders!A:I,9,FALSE)</f>
        <v>2003-09</v>
      </c>
      <c r="I469" t="str">
        <f>VLOOKUP(orderdetails[[#This Row],[productCode]],products!$A:$I,3,FALSE)</f>
        <v>Classic Cars</v>
      </c>
      <c r="J469" t="str">
        <f>VLOOKUP(orderdetails[[#This Row],[productCode]],products!A:I,2,FALSE)</f>
        <v>1992 Ferrari 360 Spider red</v>
      </c>
    </row>
    <row r="470" spans="1:10" x14ac:dyDescent="0.25">
      <c r="A470">
        <v>10151</v>
      </c>
      <c r="B470" t="s">
        <v>323</v>
      </c>
      <c r="C470">
        <v>42</v>
      </c>
      <c r="D470">
        <v>109.9</v>
      </c>
      <c r="E470">
        <v>8</v>
      </c>
      <c r="F470">
        <f>orderdetails[[#This Row],[quantityOrdered]]*orderdetails[[#This Row],[priceEach]]</f>
        <v>4615.8</v>
      </c>
      <c r="G470" t="str">
        <f>VLOOKUP(orderdetails[[#This Row],[orderNumber]],orders!$A:$H,8,FALSE)</f>
        <v>2003-Q3</v>
      </c>
      <c r="H470" t="str">
        <f>VLOOKUP(orderdetails[[#This Row],[orderNumber]],orders!A:I,9,FALSE)</f>
        <v>2003-09</v>
      </c>
      <c r="I470" t="str">
        <f>VLOOKUP(orderdetails[[#This Row],[productCode]],products!$A:$I,3,FALSE)</f>
        <v>Trucks and Buses</v>
      </c>
      <c r="J470" t="str">
        <f>VLOOKUP(orderdetails[[#This Row],[productCode]],products!A:I,2,FALSE)</f>
        <v>1962 Volkswagen Microbus</v>
      </c>
    </row>
    <row r="471" spans="1:10" x14ac:dyDescent="0.25">
      <c r="A471">
        <v>10151</v>
      </c>
      <c r="B471" t="s">
        <v>335</v>
      </c>
      <c r="C471">
        <v>30</v>
      </c>
      <c r="D471">
        <v>29.35</v>
      </c>
      <c r="E471">
        <v>4</v>
      </c>
      <c r="F471">
        <f>orderdetails[[#This Row],[quantityOrdered]]*orderdetails[[#This Row],[priceEach]]</f>
        <v>880.5</v>
      </c>
      <c r="G471" t="str">
        <f>VLOOKUP(orderdetails[[#This Row],[orderNumber]],orders!$A:$H,8,FALSE)</f>
        <v>2003-Q3</v>
      </c>
      <c r="H471" t="str">
        <f>VLOOKUP(orderdetails[[#This Row],[orderNumber]],orders!A:I,9,FALSE)</f>
        <v>2003-09</v>
      </c>
      <c r="I471" t="str">
        <f>VLOOKUP(orderdetails[[#This Row],[productCode]],products!$A:$I,3,FALSE)</f>
        <v>Classic Cars</v>
      </c>
      <c r="J471" t="str">
        <f>VLOOKUP(orderdetails[[#This Row],[productCode]],products!A:I,2,FALSE)</f>
        <v>1958 Chevy Corvette Limited Edition</v>
      </c>
    </row>
    <row r="472" spans="1:10" x14ac:dyDescent="0.25">
      <c r="A472">
        <v>10151</v>
      </c>
      <c r="B472" t="s">
        <v>325</v>
      </c>
      <c r="C472">
        <v>27</v>
      </c>
      <c r="D472">
        <v>84.75</v>
      </c>
      <c r="E472">
        <v>10</v>
      </c>
      <c r="F472">
        <f>orderdetails[[#This Row],[quantityOrdered]]*orderdetails[[#This Row],[priceEach]]</f>
        <v>2288.25</v>
      </c>
      <c r="G472" t="str">
        <f>VLOOKUP(orderdetails[[#This Row],[orderNumber]],orders!$A:$H,8,FALSE)</f>
        <v>2003-Q3</v>
      </c>
      <c r="H472" t="str">
        <f>VLOOKUP(orderdetails[[#This Row],[orderNumber]],orders!A:I,9,FALSE)</f>
        <v>2003-09</v>
      </c>
      <c r="I472" t="str">
        <f>VLOOKUP(orderdetails[[#This Row],[productCode]],products!$A:$I,3,FALSE)</f>
        <v>Trucks and Buses</v>
      </c>
      <c r="J472" t="str">
        <f>VLOOKUP(orderdetails[[#This Row],[productCode]],products!A:I,2,FALSE)</f>
        <v>1980’s GM Manhattan Express</v>
      </c>
    </row>
    <row r="473" spans="1:10" x14ac:dyDescent="0.25">
      <c r="A473">
        <v>10151</v>
      </c>
      <c r="B473" t="s">
        <v>337</v>
      </c>
      <c r="C473">
        <v>41</v>
      </c>
      <c r="D473">
        <v>43.29</v>
      </c>
      <c r="E473">
        <v>5</v>
      </c>
      <c r="F473">
        <f>orderdetails[[#This Row],[quantityOrdered]]*orderdetails[[#This Row],[priceEach]]</f>
        <v>1774.8899999999999</v>
      </c>
      <c r="G473" t="str">
        <f>VLOOKUP(orderdetails[[#This Row],[orderNumber]],orders!$A:$H,8,FALSE)</f>
        <v>2003-Q3</v>
      </c>
      <c r="H473" t="str">
        <f>VLOOKUP(orderdetails[[#This Row],[orderNumber]],orders!A:I,9,FALSE)</f>
        <v>2003-09</v>
      </c>
      <c r="I473" t="str">
        <f>VLOOKUP(orderdetails[[#This Row],[productCode]],products!$A:$I,3,FALSE)</f>
        <v>Trucks and Buses</v>
      </c>
      <c r="J473" t="str">
        <f>VLOOKUP(orderdetails[[#This Row],[productCode]],products!A:I,2,FALSE)</f>
        <v>1954 Greyhound Scenicruiser</v>
      </c>
    </row>
    <row r="474" spans="1:10" x14ac:dyDescent="0.25">
      <c r="A474">
        <v>10151</v>
      </c>
      <c r="B474" t="s">
        <v>339</v>
      </c>
      <c r="C474">
        <v>26</v>
      </c>
      <c r="D474">
        <v>108.81</v>
      </c>
      <c r="E474">
        <v>1</v>
      </c>
      <c r="F474">
        <f>orderdetails[[#This Row],[quantityOrdered]]*orderdetails[[#This Row],[priceEach]]</f>
        <v>2829.06</v>
      </c>
      <c r="G474" t="str">
        <f>VLOOKUP(orderdetails[[#This Row],[orderNumber]],orders!$A:$H,8,FALSE)</f>
        <v>2003-Q3</v>
      </c>
      <c r="H474" t="str">
        <f>VLOOKUP(orderdetails[[#This Row],[orderNumber]],orders!A:I,9,FALSE)</f>
        <v>2003-09</v>
      </c>
      <c r="I474" t="str">
        <f>VLOOKUP(orderdetails[[#This Row],[productCode]],products!$A:$I,3,FALSE)</f>
        <v>Trucks and Buses</v>
      </c>
      <c r="J474" t="str">
        <f>VLOOKUP(orderdetails[[#This Row],[productCode]],products!A:I,2,FALSE)</f>
        <v>Diamond T620 Semi-Skirted Tanker</v>
      </c>
    </row>
    <row r="475" spans="1:10" x14ac:dyDescent="0.25">
      <c r="A475">
        <v>10152</v>
      </c>
      <c r="B475" t="s">
        <v>333</v>
      </c>
      <c r="C475">
        <v>35</v>
      </c>
      <c r="D475">
        <v>117.77</v>
      </c>
      <c r="E475">
        <v>1</v>
      </c>
      <c r="F475">
        <f>orderdetails[[#This Row],[quantityOrdered]]*orderdetails[[#This Row],[priceEach]]</f>
        <v>4121.95</v>
      </c>
      <c r="G475" t="str">
        <f>VLOOKUP(orderdetails[[#This Row],[orderNumber]],orders!$A:$H,8,FALSE)</f>
        <v>2003-Q3</v>
      </c>
      <c r="H475" t="str">
        <f>VLOOKUP(orderdetails[[#This Row],[orderNumber]],orders!A:I,9,FALSE)</f>
        <v>2003-09</v>
      </c>
      <c r="I475" t="str">
        <f>VLOOKUP(orderdetails[[#This Row],[productCode]],products!$A:$I,3,FALSE)</f>
        <v>Classic Cars</v>
      </c>
      <c r="J475" t="str">
        <f>VLOOKUP(orderdetails[[#This Row],[productCode]],products!A:I,2,FALSE)</f>
        <v>1970 Triumph Spitfire</v>
      </c>
    </row>
    <row r="476" spans="1:10" x14ac:dyDescent="0.25">
      <c r="A476">
        <v>10152</v>
      </c>
      <c r="B476" t="s">
        <v>334</v>
      </c>
      <c r="C476">
        <v>25</v>
      </c>
      <c r="D476">
        <v>49.13</v>
      </c>
      <c r="E476">
        <v>4</v>
      </c>
      <c r="F476">
        <f>orderdetails[[#This Row],[quantityOrdered]]*orderdetails[[#This Row],[priceEach]]</f>
        <v>1228.25</v>
      </c>
      <c r="G476" t="str">
        <f>VLOOKUP(orderdetails[[#This Row],[orderNumber]],orders!$A:$H,8,FALSE)</f>
        <v>2003-Q3</v>
      </c>
      <c r="H476" t="str">
        <f>VLOOKUP(orderdetails[[#This Row],[orderNumber]],orders!A:I,9,FALSE)</f>
        <v>2003-09</v>
      </c>
      <c r="I476" t="str">
        <f>VLOOKUP(orderdetails[[#This Row],[productCode]],products!$A:$I,3,FALSE)</f>
        <v>Classic Cars</v>
      </c>
      <c r="J476" t="str">
        <f>VLOOKUP(orderdetails[[#This Row],[productCode]],products!A:I,2,FALSE)</f>
        <v>1970 Dodge Coronet</v>
      </c>
    </row>
    <row r="477" spans="1:10" x14ac:dyDescent="0.25">
      <c r="A477">
        <v>10152</v>
      </c>
      <c r="B477" t="s">
        <v>336</v>
      </c>
      <c r="C477">
        <v>23</v>
      </c>
      <c r="D477">
        <v>112.37</v>
      </c>
      <c r="E477">
        <v>3</v>
      </c>
      <c r="F477">
        <f>orderdetails[[#This Row],[quantityOrdered]]*orderdetails[[#This Row],[priceEach]]</f>
        <v>2584.5100000000002</v>
      </c>
      <c r="G477" t="str">
        <f>VLOOKUP(orderdetails[[#This Row],[orderNumber]],orders!$A:$H,8,FALSE)</f>
        <v>2003-Q3</v>
      </c>
      <c r="H477" t="str">
        <f>VLOOKUP(orderdetails[[#This Row],[orderNumber]],orders!A:I,9,FALSE)</f>
        <v>2003-09</v>
      </c>
      <c r="I477" t="str">
        <f>VLOOKUP(orderdetails[[#This Row],[productCode]],products!$A:$I,3,FALSE)</f>
        <v>Classic Cars</v>
      </c>
      <c r="J477" t="str">
        <f>VLOOKUP(orderdetails[[#This Row],[productCode]],products!A:I,2,FALSE)</f>
        <v>1992 Porsche Cayenne Turbo Silver</v>
      </c>
    </row>
    <row r="478" spans="1:10" x14ac:dyDescent="0.25">
      <c r="A478">
        <v>10152</v>
      </c>
      <c r="B478" t="s">
        <v>338</v>
      </c>
      <c r="C478">
        <v>33</v>
      </c>
      <c r="D478">
        <v>57.17</v>
      </c>
      <c r="E478">
        <v>2</v>
      </c>
      <c r="F478">
        <f>orderdetails[[#This Row],[quantityOrdered]]*orderdetails[[#This Row],[priceEach]]</f>
        <v>1886.6100000000001</v>
      </c>
      <c r="G478" t="str">
        <f>VLOOKUP(orderdetails[[#This Row],[orderNumber]],orders!$A:$H,8,FALSE)</f>
        <v>2003-Q3</v>
      </c>
      <c r="H478" t="str">
        <f>VLOOKUP(orderdetails[[#This Row],[orderNumber]],orders!A:I,9,FALSE)</f>
        <v>2003-09</v>
      </c>
      <c r="I478" t="str">
        <f>VLOOKUP(orderdetails[[#This Row],[productCode]],products!$A:$I,3,FALSE)</f>
        <v>Trains</v>
      </c>
      <c r="J478" t="str">
        <f>VLOOKUP(orderdetails[[#This Row],[productCode]],products!A:I,2,FALSE)</f>
        <v>1950's Chicago Surface Lines Streetcar</v>
      </c>
    </row>
    <row r="479" spans="1:10" x14ac:dyDescent="0.25">
      <c r="A479">
        <v>10153</v>
      </c>
      <c r="B479" t="s">
        <v>342</v>
      </c>
      <c r="C479">
        <v>20</v>
      </c>
      <c r="D479">
        <v>201.57</v>
      </c>
      <c r="E479">
        <v>11</v>
      </c>
      <c r="F479">
        <f>orderdetails[[#This Row],[quantityOrdered]]*orderdetails[[#This Row],[priceEach]]</f>
        <v>4031.3999999999996</v>
      </c>
      <c r="G479" t="str">
        <f>VLOOKUP(orderdetails[[#This Row],[orderNumber]],orders!$A:$H,8,FALSE)</f>
        <v>2003-Q3</v>
      </c>
      <c r="H479" t="str">
        <f>VLOOKUP(orderdetails[[#This Row],[orderNumber]],orders!A:I,9,FALSE)</f>
        <v>2003-09</v>
      </c>
      <c r="I479" t="str">
        <f>VLOOKUP(orderdetails[[#This Row],[productCode]],products!$A:$I,3,FALSE)</f>
        <v>Classic Cars</v>
      </c>
      <c r="J479" t="str">
        <f>VLOOKUP(orderdetails[[#This Row],[productCode]],products!A:I,2,FALSE)</f>
        <v>2001 Ferrari Enzo</v>
      </c>
    </row>
    <row r="480" spans="1:10" x14ac:dyDescent="0.25">
      <c r="A480">
        <v>10153</v>
      </c>
      <c r="B480" t="s">
        <v>328</v>
      </c>
      <c r="C480">
        <v>42</v>
      </c>
      <c r="D480">
        <v>128.41999999999999</v>
      </c>
      <c r="E480">
        <v>12</v>
      </c>
      <c r="F480">
        <f>orderdetails[[#This Row],[quantityOrdered]]*orderdetails[[#This Row],[priceEach]]</f>
        <v>5393.6399999999994</v>
      </c>
      <c r="G480" t="str">
        <f>VLOOKUP(orderdetails[[#This Row],[orderNumber]],orders!$A:$H,8,FALSE)</f>
        <v>2003-Q3</v>
      </c>
      <c r="H480" t="str">
        <f>VLOOKUP(orderdetails[[#This Row],[orderNumber]],orders!A:I,9,FALSE)</f>
        <v>2003-09</v>
      </c>
      <c r="I480" t="str">
        <f>VLOOKUP(orderdetails[[#This Row],[productCode]],products!$A:$I,3,FALSE)</f>
        <v>Classic Cars</v>
      </c>
      <c r="J480" t="str">
        <f>VLOOKUP(orderdetails[[#This Row],[productCode]],products!A:I,2,FALSE)</f>
        <v>1969 Corvair Monza</v>
      </c>
    </row>
    <row r="481" spans="1:10" x14ac:dyDescent="0.25">
      <c r="A481">
        <v>10153</v>
      </c>
      <c r="B481" t="s">
        <v>343</v>
      </c>
      <c r="C481">
        <v>49</v>
      </c>
      <c r="D481">
        <v>155.72</v>
      </c>
      <c r="E481">
        <v>10</v>
      </c>
      <c r="F481">
        <f>orderdetails[[#This Row],[quantityOrdered]]*orderdetails[[#This Row],[priceEach]]</f>
        <v>7630.28</v>
      </c>
      <c r="G481" t="str">
        <f>VLOOKUP(orderdetails[[#This Row],[orderNumber]],orders!$A:$H,8,FALSE)</f>
        <v>2003-Q3</v>
      </c>
      <c r="H481" t="str">
        <f>VLOOKUP(orderdetails[[#This Row],[orderNumber]],orders!A:I,9,FALSE)</f>
        <v>2003-09</v>
      </c>
      <c r="I481" t="str">
        <f>VLOOKUP(orderdetails[[#This Row],[productCode]],products!$A:$I,3,FALSE)</f>
        <v>Classic Cars</v>
      </c>
      <c r="J481" t="str">
        <f>VLOOKUP(orderdetails[[#This Row],[productCode]],products!A:I,2,FALSE)</f>
        <v>1969 Ford Falcon</v>
      </c>
    </row>
    <row r="482" spans="1:10" x14ac:dyDescent="0.25">
      <c r="A482">
        <v>10153</v>
      </c>
      <c r="B482" t="s">
        <v>344</v>
      </c>
      <c r="C482">
        <v>31</v>
      </c>
      <c r="D482">
        <v>125.66</v>
      </c>
      <c r="E482">
        <v>7</v>
      </c>
      <c r="F482">
        <f>orderdetails[[#This Row],[quantityOrdered]]*orderdetails[[#This Row],[priceEach]]</f>
        <v>3895.46</v>
      </c>
      <c r="G482" t="str">
        <f>VLOOKUP(orderdetails[[#This Row],[orderNumber]],orders!$A:$H,8,FALSE)</f>
        <v>2003-Q3</v>
      </c>
      <c r="H482" t="str">
        <f>VLOOKUP(orderdetails[[#This Row],[orderNumber]],orders!A:I,9,FALSE)</f>
        <v>2003-09</v>
      </c>
      <c r="I482" t="str">
        <f>VLOOKUP(orderdetails[[#This Row],[productCode]],products!$A:$I,3,FALSE)</f>
        <v>Vintage Cars</v>
      </c>
      <c r="J482" t="str">
        <f>VLOOKUP(orderdetails[[#This Row],[productCode]],products!A:I,2,FALSE)</f>
        <v>1903 Ford Model A</v>
      </c>
    </row>
    <row r="483" spans="1:10" x14ac:dyDescent="0.25">
      <c r="A483">
        <v>10153</v>
      </c>
      <c r="B483" t="s">
        <v>345</v>
      </c>
      <c r="C483">
        <v>29</v>
      </c>
      <c r="D483">
        <v>82.69</v>
      </c>
      <c r="E483">
        <v>9</v>
      </c>
      <c r="F483">
        <f>orderdetails[[#This Row],[quantityOrdered]]*orderdetails[[#This Row],[priceEach]]</f>
        <v>2398.0099999999998</v>
      </c>
      <c r="G483" t="str">
        <f>VLOOKUP(orderdetails[[#This Row],[orderNumber]],orders!$A:$H,8,FALSE)</f>
        <v>2003-Q3</v>
      </c>
      <c r="H483" t="str">
        <f>VLOOKUP(orderdetails[[#This Row],[orderNumber]],orders!A:I,9,FALSE)</f>
        <v>2003-09</v>
      </c>
      <c r="I483" t="str">
        <f>VLOOKUP(orderdetails[[#This Row],[productCode]],products!$A:$I,3,FALSE)</f>
        <v>Trains</v>
      </c>
      <c r="J483" t="str">
        <f>VLOOKUP(orderdetails[[#This Row],[productCode]],products!A:I,2,FALSE)</f>
        <v>Collectable Wooden Train</v>
      </c>
    </row>
    <row r="484" spans="1:10" x14ac:dyDescent="0.25">
      <c r="A484">
        <v>10153</v>
      </c>
      <c r="B484" t="s">
        <v>346</v>
      </c>
      <c r="C484">
        <v>22</v>
      </c>
      <c r="D484">
        <v>82.5</v>
      </c>
      <c r="E484">
        <v>6</v>
      </c>
      <c r="F484">
        <f>orderdetails[[#This Row],[quantityOrdered]]*orderdetails[[#This Row],[priceEach]]</f>
        <v>1815</v>
      </c>
      <c r="G484" t="str">
        <f>VLOOKUP(orderdetails[[#This Row],[orderNumber]],orders!$A:$H,8,FALSE)</f>
        <v>2003-Q3</v>
      </c>
      <c r="H484" t="str">
        <f>VLOOKUP(orderdetails[[#This Row],[orderNumber]],orders!A:I,9,FALSE)</f>
        <v>2003-09</v>
      </c>
      <c r="I484" t="str">
        <f>VLOOKUP(orderdetails[[#This Row],[productCode]],products!$A:$I,3,FALSE)</f>
        <v>Vintage Cars</v>
      </c>
      <c r="J484" t="str">
        <f>VLOOKUP(orderdetails[[#This Row],[productCode]],products!A:I,2,FALSE)</f>
        <v>1904 Buick Runabout</v>
      </c>
    </row>
    <row r="485" spans="1:10" x14ac:dyDescent="0.25">
      <c r="A485">
        <v>10153</v>
      </c>
      <c r="B485" t="s">
        <v>347</v>
      </c>
      <c r="C485">
        <v>40</v>
      </c>
      <c r="D485">
        <v>111.83</v>
      </c>
      <c r="E485">
        <v>5</v>
      </c>
      <c r="F485">
        <f>orderdetails[[#This Row],[quantityOrdered]]*orderdetails[[#This Row],[priceEach]]</f>
        <v>4473.2</v>
      </c>
      <c r="G485" t="str">
        <f>VLOOKUP(orderdetails[[#This Row],[orderNumber]],orders!$A:$H,8,FALSE)</f>
        <v>2003-Q3</v>
      </c>
      <c r="H485" t="str">
        <f>VLOOKUP(orderdetails[[#This Row],[orderNumber]],orders!A:I,9,FALSE)</f>
        <v>2003-09</v>
      </c>
      <c r="I485" t="str">
        <f>VLOOKUP(orderdetails[[#This Row],[productCode]],products!$A:$I,3,FALSE)</f>
        <v>Ships</v>
      </c>
      <c r="J485" t="str">
        <f>VLOOKUP(orderdetails[[#This Row],[productCode]],products!A:I,2,FALSE)</f>
        <v>18th century schooner</v>
      </c>
    </row>
    <row r="486" spans="1:10" x14ac:dyDescent="0.25">
      <c r="A486">
        <v>10153</v>
      </c>
      <c r="B486" t="s">
        <v>340</v>
      </c>
      <c r="C486">
        <v>31</v>
      </c>
      <c r="D486">
        <v>53.31</v>
      </c>
      <c r="E486">
        <v>13</v>
      </c>
      <c r="F486">
        <f>orderdetails[[#This Row],[quantityOrdered]]*orderdetails[[#This Row],[priceEach]]</f>
        <v>1652.6100000000001</v>
      </c>
      <c r="G486" t="str">
        <f>VLOOKUP(orderdetails[[#This Row],[orderNumber]],orders!$A:$H,8,FALSE)</f>
        <v>2003-Q3</v>
      </c>
      <c r="H486" t="str">
        <f>VLOOKUP(orderdetails[[#This Row],[orderNumber]],orders!A:I,9,FALSE)</f>
        <v>2003-09</v>
      </c>
      <c r="I486" t="str">
        <f>VLOOKUP(orderdetails[[#This Row],[productCode]],products!$A:$I,3,FALSE)</f>
        <v>Trains</v>
      </c>
      <c r="J486" t="str">
        <f>VLOOKUP(orderdetails[[#This Row],[productCode]],products!A:I,2,FALSE)</f>
        <v>1962 City of Detroit Streetcar</v>
      </c>
    </row>
    <row r="487" spans="1:10" x14ac:dyDescent="0.25">
      <c r="A487">
        <v>10153</v>
      </c>
      <c r="B487" t="s">
        <v>350</v>
      </c>
      <c r="C487">
        <v>43</v>
      </c>
      <c r="D487">
        <v>58</v>
      </c>
      <c r="E487">
        <v>1</v>
      </c>
      <c r="F487">
        <f>orderdetails[[#This Row],[quantityOrdered]]*orderdetails[[#This Row],[priceEach]]</f>
        <v>2494</v>
      </c>
      <c r="G487" t="str">
        <f>VLOOKUP(orderdetails[[#This Row],[orderNumber]],orders!$A:$H,8,FALSE)</f>
        <v>2003-Q3</v>
      </c>
      <c r="H487" t="str">
        <f>VLOOKUP(orderdetails[[#This Row],[orderNumber]],orders!A:I,9,FALSE)</f>
        <v>2003-09</v>
      </c>
      <c r="I487" t="str">
        <f>VLOOKUP(orderdetails[[#This Row],[productCode]],products!$A:$I,3,FALSE)</f>
        <v>Ships</v>
      </c>
      <c r="J487" t="str">
        <f>VLOOKUP(orderdetails[[#This Row],[productCode]],products!A:I,2,FALSE)</f>
        <v>The Schooner Bluenose</v>
      </c>
    </row>
    <row r="488" spans="1:10" x14ac:dyDescent="0.25">
      <c r="A488">
        <v>10153</v>
      </c>
      <c r="B488" t="s">
        <v>351</v>
      </c>
      <c r="C488">
        <v>31</v>
      </c>
      <c r="D488">
        <v>80.55</v>
      </c>
      <c r="E488">
        <v>8</v>
      </c>
      <c r="F488">
        <f>orderdetails[[#This Row],[quantityOrdered]]*orderdetails[[#This Row],[priceEach]]</f>
        <v>2497.0499999999997</v>
      </c>
      <c r="G488" t="str">
        <f>VLOOKUP(orderdetails[[#This Row],[orderNumber]],orders!$A:$H,8,FALSE)</f>
        <v>2003-Q3</v>
      </c>
      <c r="H488" t="str">
        <f>VLOOKUP(orderdetails[[#This Row],[orderNumber]],orders!A:I,9,FALSE)</f>
        <v>2003-09</v>
      </c>
      <c r="I488" t="str">
        <f>VLOOKUP(orderdetails[[#This Row],[productCode]],products!$A:$I,3,FALSE)</f>
        <v>Ships</v>
      </c>
      <c r="J488" t="str">
        <f>VLOOKUP(orderdetails[[#This Row],[productCode]],products!A:I,2,FALSE)</f>
        <v>The Mayflower</v>
      </c>
    </row>
    <row r="489" spans="1:10" x14ac:dyDescent="0.25">
      <c r="A489">
        <v>10153</v>
      </c>
      <c r="B489" t="s">
        <v>353</v>
      </c>
      <c r="C489">
        <v>50</v>
      </c>
      <c r="D489">
        <v>87.15</v>
      </c>
      <c r="E489">
        <v>2</v>
      </c>
      <c r="F489">
        <f>orderdetails[[#This Row],[quantityOrdered]]*orderdetails[[#This Row],[priceEach]]</f>
        <v>4357.5</v>
      </c>
      <c r="G489" t="str">
        <f>VLOOKUP(orderdetails[[#This Row],[orderNumber]],orders!$A:$H,8,FALSE)</f>
        <v>2003-Q3</v>
      </c>
      <c r="H489" t="str">
        <f>VLOOKUP(orderdetails[[#This Row],[orderNumber]],orders!A:I,9,FALSE)</f>
        <v>2003-09</v>
      </c>
      <c r="I489" t="str">
        <f>VLOOKUP(orderdetails[[#This Row],[productCode]],products!$A:$I,3,FALSE)</f>
        <v>Ships</v>
      </c>
      <c r="J489" t="str">
        <f>VLOOKUP(orderdetails[[#This Row],[productCode]],products!A:I,2,FALSE)</f>
        <v>The Titanic</v>
      </c>
    </row>
    <row r="490" spans="1:10" x14ac:dyDescent="0.25">
      <c r="A490">
        <v>10153</v>
      </c>
      <c r="B490" t="s">
        <v>354</v>
      </c>
      <c r="C490">
        <v>20</v>
      </c>
      <c r="D490">
        <v>85.41</v>
      </c>
      <c r="E490">
        <v>3</v>
      </c>
      <c r="F490">
        <f>orderdetails[[#This Row],[quantityOrdered]]*orderdetails[[#This Row],[priceEach]]</f>
        <v>1708.1999999999998</v>
      </c>
      <c r="G490" t="str">
        <f>VLOOKUP(orderdetails[[#This Row],[orderNumber]],orders!$A:$H,8,FALSE)</f>
        <v>2003-Q3</v>
      </c>
      <c r="H490" t="str">
        <f>VLOOKUP(orderdetails[[#This Row],[orderNumber]],orders!A:I,9,FALSE)</f>
        <v>2003-09</v>
      </c>
      <c r="I490" t="str">
        <f>VLOOKUP(orderdetails[[#This Row],[productCode]],products!$A:$I,3,FALSE)</f>
        <v>Ships</v>
      </c>
      <c r="J490" t="str">
        <f>VLOOKUP(orderdetails[[#This Row],[productCode]],products!A:I,2,FALSE)</f>
        <v>The Queen Mary</v>
      </c>
    </row>
    <row r="491" spans="1:10" x14ac:dyDescent="0.25">
      <c r="A491">
        <v>10153</v>
      </c>
      <c r="B491" t="s">
        <v>355</v>
      </c>
      <c r="C491">
        <v>50</v>
      </c>
      <c r="D491">
        <v>51.87</v>
      </c>
      <c r="E491">
        <v>4</v>
      </c>
      <c r="F491">
        <f>orderdetails[[#This Row],[quantityOrdered]]*orderdetails[[#This Row],[priceEach]]</f>
        <v>2593.5</v>
      </c>
      <c r="G491" t="str">
        <f>VLOOKUP(orderdetails[[#This Row],[orderNumber]],orders!$A:$H,8,FALSE)</f>
        <v>2003-Q3</v>
      </c>
      <c r="H491" t="str">
        <f>VLOOKUP(orderdetails[[#This Row],[orderNumber]],orders!A:I,9,FALSE)</f>
        <v>2003-09</v>
      </c>
      <c r="I491" t="str">
        <f>VLOOKUP(orderdetails[[#This Row],[productCode]],products!$A:$I,3,FALSE)</f>
        <v>Ships</v>
      </c>
      <c r="J491" t="str">
        <f>VLOOKUP(orderdetails[[#This Row],[productCode]],products!A:I,2,FALSE)</f>
        <v>Pont Yacht</v>
      </c>
    </row>
    <row r="492" spans="1:10" x14ac:dyDescent="0.25">
      <c r="A492">
        <v>10154</v>
      </c>
      <c r="B492" t="s">
        <v>348</v>
      </c>
      <c r="C492">
        <v>31</v>
      </c>
      <c r="D492">
        <v>75.23</v>
      </c>
      <c r="E492">
        <v>2</v>
      </c>
      <c r="F492">
        <f>orderdetails[[#This Row],[quantityOrdered]]*orderdetails[[#This Row],[priceEach]]</f>
        <v>2332.13</v>
      </c>
      <c r="G492" t="str">
        <f>VLOOKUP(orderdetails[[#This Row],[orderNumber]],orders!$A:$H,8,FALSE)</f>
        <v>2003-Q4</v>
      </c>
      <c r="H492" t="str">
        <f>VLOOKUP(orderdetails[[#This Row],[orderNumber]],orders!A:I,9,FALSE)</f>
        <v>2003-10</v>
      </c>
      <c r="I492" t="str">
        <f>VLOOKUP(orderdetails[[#This Row],[productCode]],products!$A:$I,3,FALSE)</f>
        <v>Vintage Cars</v>
      </c>
      <c r="J492" t="str">
        <f>VLOOKUP(orderdetails[[#This Row],[productCode]],products!A:I,2,FALSE)</f>
        <v>1912 Ford Model T Delivery Wagon</v>
      </c>
    </row>
    <row r="493" spans="1:10" x14ac:dyDescent="0.25">
      <c r="A493">
        <v>10154</v>
      </c>
      <c r="B493" t="s">
        <v>352</v>
      </c>
      <c r="C493">
        <v>36</v>
      </c>
      <c r="D493">
        <v>59.27</v>
      </c>
      <c r="E493">
        <v>1</v>
      </c>
      <c r="F493">
        <f>orderdetails[[#This Row],[quantityOrdered]]*orderdetails[[#This Row],[priceEach]]</f>
        <v>2133.7200000000003</v>
      </c>
      <c r="G493" t="str">
        <f>VLOOKUP(orderdetails[[#This Row],[orderNumber]],orders!$A:$H,8,FALSE)</f>
        <v>2003-Q4</v>
      </c>
      <c r="H493" t="str">
        <f>VLOOKUP(orderdetails[[#This Row],[orderNumber]],orders!A:I,9,FALSE)</f>
        <v>2003-10</v>
      </c>
      <c r="I493" t="str">
        <f>VLOOKUP(orderdetails[[#This Row],[productCode]],products!$A:$I,3,FALSE)</f>
        <v>Ships</v>
      </c>
      <c r="J493" t="str">
        <f>VLOOKUP(orderdetails[[#This Row],[productCode]],products!A:I,2,FALSE)</f>
        <v>The USS Constitution Ship</v>
      </c>
    </row>
    <row r="494" spans="1:10" x14ac:dyDescent="0.25">
      <c r="A494">
        <v>10155</v>
      </c>
      <c r="B494" t="s">
        <v>341</v>
      </c>
      <c r="C494">
        <v>32</v>
      </c>
      <c r="D494">
        <v>129.19999999999999</v>
      </c>
      <c r="E494">
        <v>13</v>
      </c>
      <c r="F494">
        <f>orderdetails[[#This Row],[quantityOrdered]]*orderdetails[[#This Row],[priceEach]]</f>
        <v>4134.3999999999996</v>
      </c>
      <c r="G494" t="str">
        <f>VLOOKUP(orderdetails[[#This Row],[orderNumber]],orders!$A:$H,8,FALSE)</f>
        <v>2003-Q4</v>
      </c>
      <c r="H494" t="str">
        <f>VLOOKUP(orderdetails[[#This Row],[orderNumber]],orders!A:I,9,FALSE)</f>
        <v>2003-10</v>
      </c>
      <c r="I494" t="str">
        <f>VLOOKUP(orderdetails[[#This Row],[productCode]],products!$A:$I,3,FALSE)</f>
        <v>Classic Cars</v>
      </c>
      <c r="J494" t="str">
        <f>VLOOKUP(orderdetails[[#This Row],[productCode]],products!A:I,2,FALSE)</f>
        <v>1972 Alfa Romeo GTA</v>
      </c>
    </row>
    <row r="495" spans="1:10" x14ac:dyDescent="0.25">
      <c r="A495">
        <v>10155</v>
      </c>
      <c r="B495" t="s">
        <v>356</v>
      </c>
      <c r="C495">
        <v>38</v>
      </c>
      <c r="D495">
        <v>138.77000000000001</v>
      </c>
      <c r="E495">
        <v>5</v>
      </c>
      <c r="F495">
        <f>orderdetails[[#This Row],[quantityOrdered]]*orderdetails[[#This Row],[priceEach]]</f>
        <v>5273.26</v>
      </c>
      <c r="G495" t="str">
        <f>VLOOKUP(orderdetails[[#This Row],[orderNumber]],orders!$A:$H,8,FALSE)</f>
        <v>2003-Q4</v>
      </c>
      <c r="H495" t="str">
        <f>VLOOKUP(orderdetails[[#This Row],[orderNumber]],orders!A:I,9,FALSE)</f>
        <v>2003-10</v>
      </c>
      <c r="I495" t="str">
        <f>VLOOKUP(orderdetails[[#This Row],[productCode]],products!$A:$I,3,FALSE)</f>
        <v>Planes</v>
      </c>
      <c r="J495" t="str">
        <f>VLOOKUP(orderdetails[[#This Row],[productCode]],products!A:I,2,FALSE)</f>
        <v>1980s Black Hawk Helicopter</v>
      </c>
    </row>
    <row r="496" spans="1:10" x14ac:dyDescent="0.25">
      <c r="A496">
        <v>10155</v>
      </c>
      <c r="B496" t="s">
        <v>358</v>
      </c>
      <c r="C496">
        <v>44</v>
      </c>
      <c r="D496">
        <v>83.44</v>
      </c>
      <c r="E496">
        <v>11</v>
      </c>
      <c r="F496">
        <f>orderdetails[[#This Row],[quantityOrdered]]*orderdetails[[#This Row],[priceEach]]</f>
        <v>3671.3599999999997</v>
      </c>
      <c r="G496" t="str">
        <f>VLOOKUP(orderdetails[[#This Row],[orderNumber]],orders!$A:$H,8,FALSE)</f>
        <v>2003-Q4</v>
      </c>
      <c r="H496" t="str">
        <f>VLOOKUP(orderdetails[[#This Row],[orderNumber]],orders!A:I,9,FALSE)</f>
        <v>2003-10</v>
      </c>
      <c r="I496" t="str">
        <f>VLOOKUP(orderdetails[[#This Row],[productCode]],products!$A:$I,3,FALSE)</f>
        <v>Ships</v>
      </c>
      <c r="J496" t="str">
        <f>VLOOKUP(orderdetails[[#This Row],[productCode]],products!A:I,2,FALSE)</f>
        <v>1999 Yamaha Speed Boat</v>
      </c>
    </row>
    <row r="497" spans="1:10" x14ac:dyDescent="0.25">
      <c r="A497">
        <v>10155</v>
      </c>
      <c r="B497" t="s">
        <v>359</v>
      </c>
      <c r="C497">
        <v>29</v>
      </c>
      <c r="D497">
        <v>105.87</v>
      </c>
      <c r="E497">
        <v>10</v>
      </c>
      <c r="F497">
        <f>orderdetails[[#This Row],[quantityOrdered]]*orderdetails[[#This Row],[priceEach]]</f>
        <v>3070.23</v>
      </c>
      <c r="G497" t="str">
        <f>VLOOKUP(orderdetails[[#This Row],[orderNumber]],orders!$A:$H,8,FALSE)</f>
        <v>2003-Q4</v>
      </c>
      <c r="H497" t="str">
        <f>VLOOKUP(orderdetails[[#This Row],[orderNumber]],orders!A:I,9,FALSE)</f>
        <v>2003-10</v>
      </c>
      <c r="I497" t="str">
        <f>VLOOKUP(orderdetails[[#This Row],[productCode]],products!$A:$I,3,FALSE)</f>
        <v>Vintage Cars</v>
      </c>
      <c r="J497" t="str">
        <f>VLOOKUP(orderdetails[[#This Row],[productCode]],products!A:I,2,FALSE)</f>
        <v>1941 Chevrolet Special Deluxe Cabriolet</v>
      </c>
    </row>
    <row r="498" spans="1:10" x14ac:dyDescent="0.25">
      <c r="A498">
        <v>10155</v>
      </c>
      <c r="B498" t="s">
        <v>361</v>
      </c>
      <c r="C498">
        <v>23</v>
      </c>
      <c r="D498">
        <v>62.34</v>
      </c>
      <c r="E498">
        <v>6</v>
      </c>
      <c r="F498">
        <f>orderdetails[[#This Row],[quantityOrdered]]*orderdetails[[#This Row],[priceEach]]</f>
        <v>1433.8200000000002</v>
      </c>
      <c r="G498" t="str">
        <f>VLOOKUP(orderdetails[[#This Row],[orderNumber]],orders!$A:$H,8,FALSE)</f>
        <v>2003-Q4</v>
      </c>
      <c r="H498" t="str">
        <f>VLOOKUP(orderdetails[[#This Row],[orderNumber]],orders!A:I,9,FALSE)</f>
        <v>2003-10</v>
      </c>
      <c r="I498" t="str">
        <f>VLOOKUP(orderdetails[[#This Row],[productCode]],products!$A:$I,3,FALSE)</f>
        <v>Planes</v>
      </c>
      <c r="J498" t="str">
        <f>VLOOKUP(orderdetails[[#This Row],[productCode]],products!A:I,2,FALSE)</f>
        <v>1900s Vintage Bi-Plane</v>
      </c>
    </row>
    <row r="499" spans="1:10" x14ac:dyDescent="0.25">
      <c r="A499">
        <v>10155</v>
      </c>
      <c r="B499" t="s">
        <v>362</v>
      </c>
      <c r="C499">
        <v>34</v>
      </c>
      <c r="D499">
        <v>56.55</v>
      </c>
      <c r="E499">
        <v>7</v>
      </c>
      <c r="F499">
        <f>orderdetails[[#This Row],[quantityOrdered]]*orderdetails[[#This Row],[priceEach]]</f>
        <v>1922.6999999999998</v>
      </c>
      <c r="G499" t="str">
        <f>VLOOKUP(orderdetails[[#This Row],[orderNumber]],orders!$A:$H,8,FALSE)</f>
        <v>2003-Q4</v>
      </c>
      <c r="H499" t="str">
        <f>VLOOKUP(orderdetails[[#This Row],[orderNumber]],orders!A:I,9,FALSE)</f>
        <v>2003-10</v>
      </c>
      <c r="I499" t="str">
        <f>VLOOKUP(orderdetails[[#This Row],[productCode]],products!$A:$I,3,FALSE)</f>
        <v>Vintage Cars</v>
      </c>
      <c r="J499" t="str">
        <f>VLOOKUP(orderdetails[[#This Row],[productCode]],products!A:I,2,FALSE)</f>
        <v>1937 Horch 930V Limousine</v>
      </c>
    </row>
    <row r="500" spans="1:10" x14ac:dyDescent="0.25">
      <c r="A500">
        <v>10155</v>
      </c>
      <c r="B500" t="s">
        <v>349</v>
      </c>
      <c r="C500">
        <v>37</v>
      </c>
      <c r="D500">
        <v>76.31</v>
      </c>
      <c r="E500">
        <v>12</v>
      </c>
      <c r="F500">
        <f>orderdetails[[#This Row],[quantityOrdered]]*orderdetails[[#This Row],[priceEach]]</f>
        <v>2823.4700000000003</v>
      </c>
      <c r="G500" t="str">
        <f>VLOOKUP(orderdetails[[#This Row],[orderNumber]],orders!$A:$H,8,FALSE)</f>
        <v>2003-Q4</v>
      </c>
      <c r="H500" t="str">
        <f>VLOOKUP(orderdetails[[#This Row],[orderNumber]],orders!A:I,9,FALSE)</f>
        <v>2003-10</v>
      </c>
      <c r="I500" t="str">
        <f>VLOOKUP(orderdetails[[#This Row],[productCode]],products!$A:$I,3,FALSE)</f>
        <v>Vintage Cars</v>
      </c>
      <c r="J500" t="str">
        <f>VLOOKUP(orderdetails[[#This Row],[productCode]],products!A:I,2,FALSE)</f>
        <v>1940 Ford Delivery Sedan</v>
      </c>
    </row>
    <row r="501" spans="1:10" x14ac:dyDescent="0.25">
      <c r="A501">
        <v>10155</v>
      </c>
      <c r="B501" t="s">
        <v>363</v>
      </c>
      <c r="C501">
        <v>44</v>
      </c>
      <c r="D501">
        <v>58.69</v>
      </c>
      <c r="E501">
        <v>4</v>
      </c>
      <c r="F501">
        <f>orderdetails[[#This Row],[quantityOrdered]]*orderdetails[[#This Row],[priceEach]]</f>
        <v>2582.3599999999997</v>
      </c>
      <c r="G501" t="str">
        <f>VLOOKUP(orderdetails[[#This Row],[orderNumber]],orders!$A:$H,8,FALSE)</f>
        <v>2003-Q4</v>
      </c>
      <c r="H501" t="str">
        <f>VLOOKUP(orderdetails[[#This Row],[orderNumber]],orders!A:I,9,FALSE)</f>
        <v>2003-10</v>
      </c>
      <c r="I501" t="str">
        <f>VLOOKUP(orderdetails[[#This Row],[productCode]],products!$A:$I,3,FALSE)</f>
        <v>Planes</v>
      </c>
      <c r="J501" t="str">
        <f>VLOOKUP(orderdetails[[#This Row],[productCode]],products!A:I,2,FALSE)</f>
        <v>Corsair F4U ( Bird Cage)</v>
      </c>
    </row>
    <row r="502" spans="1:10" x14ac:dyDescent="0.25">
      <c r="A502">
        <v>10155</v>
      </c>
      <c r="B502" t="s">
        <v>368</v>
      </c>
      <c r="C502">
        <v>32</v>
      </c>
      <c r="D502">
        <v>89.61</v>
      </c>
      <c r="E502">
        <v>9</v>
      </c>
      <c r="F502">
        <f>orderdetails[[#This Row],[quantityOrdered]]*orderdetails[[#This Row],[priceEach]]</f>
        <v>2867.52</v>
      </c>
      <c r="G502" t="str">
        <f>VLOOKUP(orderdetails[[#This Row],[orderNumber]],orders!$A:$H,8,FALSE)</f>
        <v>2003-Q4</v>
      </c>
      <c r="H502" t="str">
        <f>VLOOKUP(orderdetails[[#This Row],[orderNumber]],orders!A:I,9,FALSE)</f>
        <v>2003-10</v>
      </c>
      <c r="I502" t="str">
        <f>VLOOKUP(orderdetails[[#This Row],[productCode]],products!$A:$I,3,FALSE)</f>
        <v>Ships</v>
      </c>
      <c r="J502" t="str">
        <f>VLOOKUP(orderdetails[[#This Row],[productCode]],products!A:I,2,FALSE)</f>
        <v>HMS Bounty</v>
      </c>
    </row>
    <row r="503" spans="1:10" x14ac:dyDescent="0.25">
      <c r="A503">
        <v>10155</v>
      </c>
      <c r="B503" t="s">
        <v>369</v>
      </c>
      <c r="C503">
        <v>20</v>
      </c>
      <c r="D503">
        <v>87.75</v>
      </c>
      <c r="E503">
        <v>2</v>
      </c>
      <c r="F503">
        <f>orderdetails[[#This Row],[quantityOrdered]]*orderdetails[[#This Row],[priceEach]]</f>
        <v>1755</v>
      </c>
      <c r="G503" t="str">
        <f>VLOOKUP(orderdetails[[#This Row],[orderNumber]],orders!$A:$H,8,FALSE)</f>
        <v>2003-Q4</v>
      </c>
      <c r="H503" t="str">
        <f>VLOOKUP(orderdetails[[#This Row],[orderNumber]],orders!A:I,9,FALSE)</f>
        <v>2003-10</v>
      </c>
      <c r="I503" t="str">
        <f>VLOOKUP(orderdetails[[#This Row],[productCode]],products!$A:$I,3,FALSE)</f>
        <v>Planes</v>
      </c>
      <c r="J503" t="str">
        <f>VLOOKUP(orderdetails[[#This Row],[productCode]],products!A:I,2,FALSE)</f>
        <v>America West Airlines B757-200</v>
      </c>
    </row>
    <row r="504" spans="1:10" x14ac:dyDescent="0.25">
      <c r="A504">
        <v>10155</v>
      </c>
      <c r="B504" t="s">
        <v>371</v>
      </c>
      <c r="C504">
        <v>43</v>
      </c>
      <c r="D504">
        <v>76.8</v>
      </c>
      <c r="E504">
        <v>1</v>
      </c>
      <c r="F504">
        <f>orderdetails[[#This Row],[quantityOrdered]]*orderdetails[[#This Row],[priceEach]]</f>
        <v>3302.4</v>
      </c>
      <c r="G504" t="str">
        <f>VLOOKUP(orderdetails[[#This Row],[orderNumber]],orders!$A:$H,8,FALSE)</f>
        <v>2003-Q4</v>
      </c>
      <c r="H504" t="str">
        <f>VLOOKUP(orderdetails[[#This Row],[orderNumber]],orders!A:I,9,FALSE)</f>
        <v>2003-10</v>
      </c>
      <c r="I504" t="str">
        <f>VLOOKUP(orderdetails[[#This Row],[productCode]],products!$A:$I,3,FALSE)</f>
        <v>Planes</v>
      </c>
      <c r="J504" t="str">
        <f>VLOOKUP(orderdetails[[#This Row],[productCode]],products!A:I,2,FALSE)</f>
        <v>F/A 18 Hornet 1/72</v>
      </c>
    </row>
    <row r="505" spans="1:10" x14ac:dyDescent="0.25">
      <c r="A505">
        <v>10155</v>
      </c>
      <c r="B505" t="s">
        <v>372</v>
      </c>
      <c r="C505">
        <v>44</v>
      </c>
      <c r="D505">
        <v>70.33</v>
      </c>
      <c r="E505">
        <v>3</v>
      </c>
      <c r="F505">
        <f>orderdetails[[#This Row],[quantityOrdered]]*orderdetails[[#This Row],[priceEach]]</f>
        <v>3094.52</v>
      </c>
      <c r="G505" t="str">
        <f>VLOOKUP(orderdetails[[#This Row],[orderNumber]],orders!$A:$H,8,FALSE)</f>
        <v>2003-Q4</v>
      </c>
      <c r="H505" t="str">
        <f>VLOOKUP(orderdetails[[#This Row],[orderNumber]],orders!A:I,9,FALSE)</f>
        <v>2003-10</v>
      </c>
      <c r="I505" t="str">
        <f>VLOOKUP(orderdetails[[#This Row],[productCode]],products!$A:$I,3,FALSE)</f>
        <v>Planes</v>
      </c>
      <c r="J505" t="str">
        <f>VLOOKUP(orderdetails[[#This Row],[productCode]],products!A:I,2,FALSE)</f>
        <v>American Airlines: MD-11S</v>
      </c>
    </row>
    <row r="506" spans="1:10" x14ac:dyDescent="0.25">
      <c r="A506">
        <v>10155</v>
      </c>
      <c r="B506" t="s">
        <v>373</v>
      </c>
      <c r="C506">
        <v>34</v>
      </c>
      <c r="D506">
        <v>49.16</v>
      </c>
      <c r="E506">
        <v>8</v>
      </c>
      <c r="F506">
        <f>orderdetails[[#This Row],[quantityOrdered]]*orderdetails[[#This Row],[priceEach]]</f>
        <v>1671.4399999999998</v>
      </c>
      <c r="G506" t="str">
        <f>VLOOKUP(orderdetails[[#This Row],[orderNumber]],orders!$A:$H,8,FALSE)</f>
        <v>2003-Q4</v>
      </c>
      <c r="H506" t="str">
        <f>VLOOKUP(orderdetails[[#This Row],[orderNumber]],orders!A:I,9,FALSE)</f>
        <v>2003-10</v>
      </c>
      <c r="I506" t="str">
        <f>VLOOKUP(orderdetails[[#This Row],[productCode]],products!$A:$I,3,FALSE)</f>
        <v>Planes</v>
      </c>
      <c r="J506" t="str">
        <f>VLOOKUP(orderdetails[[#This Row],[productCode]],products!A:I,2,FALSE)</f>
        <v>Boeing X-32A JSF</v>
      </c>
    </row>
    <row r="507" spans="1:10" x14ac:dyDescent="0.25">
      <c r="A507">
        <v>10156</v>
      </c>
      <c r="B507" t="s">
        <v>366</v>
      </c>
      <c r="C507">
        <v>20</v>
      </c>
      <c r="D507">
        <v>43.64</v>
      </c>
      <c r="E507">
        <v>1</v>
      </c>
      <c r="F507">
        <f>orderdetails[[#This Row],[quantityOrdered]]*orderdetails[[#This Row],[priceEach]]</f>
        <v>872.8</v>
      </c>
      <c r="G507" t="str">
        <f>VLOOKUP(orderdetails[[#This Row],[orderNumber]],orders!$A:$H,8,FALSE)</f>
        <v>2003-Q4</v>
      </c>
      <c r="H507" t="str">
        <f>VLOOKUP(orderdetails[[#This Row],[orderNumber]],orders!A:I,9,FALSE)</f>
        <v>2003-10</v>
      </c>
      <c r="I507" t="str">
        <f>VLOOKUP(orderdetails[[#This Row],[productCode]],products!$A:$I,3,FALSE)</f>
        <v>Vintage Cars</v>
      </c>
      <c r="J507" t="str">
        <f>VLOOKUP(orderdetails[[#This Row],[productCode]],products!A:I,2,FALSE)</f>
        <v>1930 Buick Marquette Phaeton</v>
      </c>
    </row>
    <row r="508" spans="1:10" x14ac:dyDescent="0.25">
      <c r="A508">
        <v>10156</v>
      </c>
      <c r="B508" t="s">
        <v>367</v>
      </c>
      <c r="C508">
        <v>48</v>
      </c>
      <c r="D508">
        <v>77.64</v>
      </c>
      <c r="E508">
        <v>2</v>
      </c>
      <c r="F508">
        <f>orderdetails[[#This Row],[quantityOrdered]]*orderdetails[[#This Row],[priceEach]]</f>
        <v>3726.7200000000003</v>
      </c>
      <c r="G508" t="str">
        <f>VLOOKUP(orderdetails[[#This Row],[orderNumber]],orders!$A:$H,8,FALSE)</f>
        <v>2003-Q4</v>
      </c>
      <c r="H508" t="str">
        <f>VLOOKUP(orderdetails[[#This Row],[orderNumber]],orders!A:I,9,FALSE)</f>
        <v>2003-10</v>
      </c>
      <c r="I508" t="str">
        <f>VLOOKUP(orderdetails[[#This Row],[productCode]],products!$A:$I,3,FALSE)</f>
        <v>Planes</v>
      </c>
      <c r="J508" t="str">
        <f>VLOOKUP(orderdetails[[#This Row],[productCode]],products!A:I,2,FALSE)</f>
        <v>American Airlines: B767-300</v>
      </c>
    </row>
    <row r="509" spans="1:10" x14ac:dyDescent="0.25">
      <c r="A509">
        <v>10157</v>
      </c>
      <c r="B509" t="s">
        <v>357</v>
      </c>
      <c r="C509">
        <v>33</v>
      </c>
      <c r="D509">
        <v>69.27</v>
      </c>
      <c r="E509">
        <v>3</v>
      </c>
      <c r="F509">
        <f>orderdetails[[#This Row],[quantityOrdered]]*orderdetails[[#This Row],[priceEach]]</f>
        <v>2285.91</v>
      </c>
      <c r="G509" t="str">
        <f>VLOOKUP(orderdetails[[#This Row],[orderNumber]],orders!$A:$H,8,FALSE)</f>
        <v>2003-Q4</v>
      </c>
      <c r="H509" t="str">
        <f>VLOOKUP(orderdetails[[#This Row],[orderNumber]],orders!A:I,9,FALSE)</f>
        <v>2003-10</v>
      </c>
      <c r="I509" t="str">
        <f>VLOOKUP(orderdetails[[#This Row],[productCode]],products!$A:$I,3,FALSE)</f>
        <v>Planes</v>
      </c>
      <c r="J509" t="str">
        <f>VLOOKUP(orderdetails[[#This Row],[productCode]],products!A:I,2,FALSE)</f>
        <v>P-51-D Mustang</v>
      </c>
    </row>
    <row r="510" spans="1:10" x14ac:dyDescent="0.25">
      <c r="A510">
        <v>10157</v>
      </c>
      <c r="B510" t="s">
        <v>360</v>
      </c>
      <c r="C510">
        <v>40</v>
      </c>
      <c r="D510">
        <v>89.72</v>
      </c>
      <c r="E510">
        <v>5</v>
      </c>
      <c r="F510">
        <f>orderdetails[[#This Row],[quantityOrdered]]*orderdetails[[#This Row],[priceEach]]</f>
        <v>3588.8</v>
      </c>
      <c r="G510" t="str">
        <f>VLOOKUP(orderdetails[[#This Row],[orderNumber]],orders!$A:$H,8,FALSE)</f>
        <v>2003-Q4</v>
      </c>
      <c r="H510" t="str">
        <f>VLOOKUP(orderdetails[[#This Row],[orderNumber]],orders!A:I,9,FALSE)</f>
        <v>2003-10</v>
      </c>
      <c r="I510" t="str">
        <f>VLOOKUP(orderdetails[[#This Row],[productCode]],products!$A:$I,3,FALSE)</f>
        <v>Planes</v>
      </c>
      <c r="J510" t="str">
        <f>VLOOKUP(orderdetails[[#This Row],[productCode]],products!A:I,2,FALSE)</f>
        <v>1928 British Royal Navy Airplane</v>
      </c>
    </row>
    <row r="511" spans="1:10" x14ac:dyDescent="0.25">
      <c r="A511">
        <v>10157</v>
      </c>
      <c r="B511" t="s">
        <v>364</v>
      </c>
      <c r="C511">
        <v>33</v>
      </c>
      <c r="D511">
        <v>66.650000000000006</v>
      </c>
      <c r="E511">
        <v>4</v>
      </c>
      <c r="F511">
        <f>orderdetails[[#This Row],[quantityOrdered]]*orderdetails[[#This Row],[priceEach]]</f>
        <v>2199.4500000000003</v>
      </c>
      <c r="G511" t="str">
        <f>VLOOKUP(orderdetails[[#This Row],[orderNumber]],orders!$A:$H,8,FALSE)</f>
        <v>2003-Q4</v>
      </c>
      <c r="H511" t="str">
        <f>VLOOKUP(orderdetails[[#This Row],[orderNumber]],orders!A:I,9,FALSE)</f>
        <v>2003-10</v>
      </c>
      <c r="I511" t="str">
        <f>VLOOKUP(orderdetails[[#This Row],[productCode]],products!$A:$I,3,FALSE)</f>
        <v>Planes</v>
      </c>
      <c r="J511" t="str">
        <f>VLOOKUP(orderdetails[[#This Row],[productCode]],products!A:I,2,FALSE)</f>
        <v>1900s Vintage Tri-Plane</v>
      </c>
    </row>
    <row r="512" spans="1:10" x14ac:dyDescent="0.25">
      <c r="A512">
        <v>10157</v>
      </c>
      <c r="B512" t="s">
        <v>381</v>
      </c>
      <c r="C512">
        <v>34</v>
      </c>
      <c r="D512">
        <v>83.91</v>
      </c>
      <c r="E512">
        <v>1</v>
      </c>
      <c r="F512">
        <f>orderdetails[[#This Row],[quantityOrdered]]*orderdetails[[#This Row],[priceEach]]</f>
        <v>2852.94</v>
      </c>
      <c r="G512" t="str">
        <f>VLOOKUP(orderdetails[[#This Row],[orderNumber]],orders!$A:$H,8,FALSE)</f>
        <v>2003-Q4</v>
      </c>
      <c r="H512" t="str">
        <f>VLOOKUP(orderdetails[[#This Row],[orderNumber]],orders!A:I,9,FALSE)</f>
        <v>2003-10</v>
      </c>
      <c r="I512" t="str">
        <f>VLOOKUP(orderdetails[[#This Row],[productCode]],products!$A:$I,3,FALSE)</f>
        <v>Motorcycles</v>
      </c>
      <c r="J512" t="str">
        <f>VLOOKUP(orderdetails[[#This Row],[productCode]],products!A:I,2,FALSE)</f>
        <v>1997 BMW F650 ST</v>
      </c>
    </row>
    <row r="513" spans="1:10" x14ac:dyDescent="0.25">
      <c r="A513">
        <v>10157</v>
      </c>
      <c r="B513" t="s">
        <v>365</v>
      </c>
      <c r="C513">
        <v>28</v>
      </c>
      <c r="D513">
        <v>56.41</v>
      </c>
      <c r="E513">
        <v>6</v>
      </c>
      <c r="F513">
        <f>orderdetails[[#This Row],[quantityOrdered]]*orderdetails[[#This Row],[priceEach]]</f>
        <v>1579.48</v>
      </c>
      <c r="G513" t="str">
        <f>VLOOKUP(orderdetails[[#This Row],[orderNumber]],orders!$A:$H,8,FALSE)</f>
        <v>2003-Q4</v>
      </c>
      <c r="H513" t="str">
        <f>VLOOKUP(orderdetails[[#This Row],[orderNumber]],orders!A:I,9,FALSE)</f>
        <v>2003-10</v>
      </c>
      <c r="I513" t="str">
        <f>VLOOKUP(orderdetails[[#This Row],[productCode]],products!$A:$I,3,FALSE)</f>
        <v>Vintage Cars</v>
      </c>
      <c r="J513" t="str">
        <f>VLOOKUP(orderdetails[[#This Row],[productCode]],products!A:I,2,FALSE)</f>
        <v>1928 Ford Phaeton Deluxe</v>
      </c>
    </row>
    <row r="514" spans="1:10" x14ac:dyDescent="0.25">
      <c r="A514">
        <v>10157</v>
      </c>
      <c r="B514" t="s">
        <v>370</v>
      </c>
      <c r="C514">
        <v>48</v>
      </c>
      <c r="D514">
        <v>109.16</v>
      </c>
      <c r="E514">
        <v>2</v>
      </c>
      <c r="F514">
        <f>orderdetails[[#This Row],[quantityOrdered]]*orderdetails[[#This Row],[priceEach]]</f>
        <v>5239.68</v>
      </c>
      <c r="G514" t="str">
        <f>VLOOKUP(orderdetails[[#This Row],[orderNumber]],orders!$A:$H,8,FALSE)</f>
        <v>2003-Q4</v>
      </c>
      <c r="H514" t="str">
        <f>VLOOKUP(orderdetails[[#This Row],[orderNumber]],orders!A:I,9,FALSE)</f>
        <v>2003-10</v>
      </c>
      <c r="I514" t="str">
        <f>VLOOKUP(orderdetails[[#This Row],[productCode]],products!$A:$I,3,FALSE)</f>
        <v>Planes</v>
      </c>
      <c r="J514" t="str">
        <f>VLOOKUP(orderdetails[[#This Row],[productCode]],products!A:I,2,FALSE)</f>
        <v>ATA: B757-300</v>
      </c>
    </row>
    <row r="515" spans="1:10" x14ac:dyDescent="0.25">
      <c r="A515">
        <v>10158</v>
      </c>
      <c r="B515" t="s">
        <v>380</v>
      </c>
      <c r="C515">
        <v>22</v>
      </c>
      <c r="D515">
        <v>67.790000000000006</v>
      </c>
      <c r="E515">
        <v>1</v>
      </c>
      <c r="F515">
        <f>orderdetails[[#This Row],[quantityOrdered]]*orderdetails[[#This Row],[priceEach]]</f>
        <v>1491.38</v>
      </c>
      <c r="G515" t="str">
        <f>VLOOKUP(orderdetails[[#This Row],[orderNumber]],orders!$A:$H,8,FALSE)</f>
        <v>2003-Q4</v>
      </c>
      <c r="H515" t="str">
        <f>VLOOKUP(orderdetails[[#This Row],[orderNumber]],orders!A:I,9,FALSE)</f>
        <v>2003-10</v>
      </c>
      <c r="I515" t="str">
        <f>VLOOKUP(orderdetails[[#This Row],[productCode]],products!$A:$I,3,FALSE)</f>
        <v>Motorcycles</v>
      </c>
      <c r="J515" t="str">
        <f>VLOOKUP(orderdetails[[#This Row],[productCode]],products!A:I,2,FALSE)</f>
        <v>1960 BSA Gold Star DBD34</v>
      </c>
    </row>
    <row r="516" spans="1:10" x14ac:dyDescent="0.25">
      <c r="A516">
        <v>10159</v>
      </c>
      <c r="B516" t="s">
        <v>374</v>
      </c>
      <c r="C516">
        <v>49</v>
      </c>
      <c r="D516">
        <v>81.349999999999994</v>
      </c>
      <c r="E516">
        <v>14</v>
      </c>
      <c r="F516">
        <f>orderdetails[[#This Row],[quantityOrdered]]*orderdetails[[#This Row],[priceEach]]</f>
        <v>3986.1499999999996</v>
      </c>
      <c r="G516" t="str">
        <f>VLOOKUP(orderdetails[[#This Row],[orderNumber]],orders!$A:$H,8,FALSE)</f>
        <v>2003-Q4</v>
      </c>
      <c r="H516" t="str">
        <f>VLOOKUP(orderdetails[[#This Row],[orderNumber]],orders!A:I,9,FALSE)</f>
        <v>2003-10</v>
      </c>
      <c r="I516" t="str">
        <f>VLOOKUP(orderdetails[[#This Row],[productCode]],products!$A:$I,3,FALSE)</f>
        <v>Motorcycles</v>
      </c>
      <c r="J516" t="str">
        <f>VLOOKUP(orderdetails[[#This Row],[productCode]],products!A:I,2,FALSE)</f>
        <v>1969 Harley Davidson Ultimate Chopper</v>
      </c>
    </row>
    <row r="517" spans="1:10" x14ac:dyDescent="0.25">
      <c r="A517">
        <v>10159</v>
      </c>
      <c r="B517" t="s">
        <v>375</v>
      </c>
      <c r="C517">
        <v>37</v>
      </c>
      <c r="D517">
        <v>101.1</v>
      </c>
      <c r="E517">
        <v>17</v>
      </c>
      <c r="F517">
        <f>orderdetails[[#This Row],[quantityOrdered]]*orderdetails[[#This Row],[priceEach]]</f>
        <v>3740.7</v>
      </c>
      <c r="G517" t="str">
        <f>VLOOKUP(orderdetails[[#This Row],[orderNumber]],orders!$A:$H,8,FALSE)</f>
        <v>2003-Q4</v>
      </c>
      <c r="H517" t="str">
        <f>VLOOKUP(orderdetails[[#This Row],[orderNumber]],orders!A:I,9,FALSE)</f>
        <v>2003-10</v>
      </c>
      <c r="I517" t="str">
        <f>VLOOKUP(orderdetails[[#This Row],[productCode]],products!$A:$I,3,FALSE)</f>
        <v>Motorcycles</v>
      </c>
      <c r="J517" t="str">
        <f>VLOOKUP(orderdetails[[#This Row],[productCode]],products!A:I,2,FALSE)</f>
        <v>1996 Moto Guzzi 1100i</v>
      </c>
    </row>
    <row r="518" spans="1:10" x14ac:dyDescent="0.25">
      <c r="A518">
        <v>10159</v>
      </c>
      <c r="B518" t="s">
        <v>376</v>
      </c>
      <c r="C518">
        <v>22</v>
      </c>
      <c r="D518">
        <v>170.42</v>
      </c>
      <c r="E518">
        <v>16</v>
      </c>
      <c r="F518">
        <f>orderdetails[[#This Row],[quantityOrdered]]*orderdetails[[#This Row],[priceEach]]</f>
        <v>3749.24</v>
      </c>
      <c r="G518" t="str">
        <f>VLOOKUP(orderdetails[[#This Row],[orderNumber]],orders!$A:$H,8,FALSE)</f>
        <v>2003-Q4</v>
      </c>
      <c r="H518" t="str">
        <f>VLOOKUP(orderdetails[[#This Row],[orderNumber]],orders!A:I,9,FALSE)</f>
        <v>2003-10</v>
      </c>
      <c r="I518" t="str">
        <f>VLOOKUP(orderdetails[[#This Row],[productCode]],products!$A:$I,3,FALSE)</f>
        <v>Motorcycles</v>
      </c>
      <c r="J518" t="str">
        <f>VLOOKUP(orderdetails[[#This Row],[productCode]],products!A:I,2,FALSE)</f>
        <v>2003 Harley-Davidson Eagle Drag Bike</v>
      </c>
    </row>
    <row r="519" spans="1:10" x14ac:dyDescent="0.25">
      <c r="A519">
        <v>10159</v>
      </c>
      <c r="B519" t="s">
        <v>382</v>
      </c>
      <c r="C519">
        <v>41</v>
      </c>
      <c r="D519">
        <v>188.73</v>
      </c>
      <c r="E519">
        <v>2</v>
      </c>
      <c r="F519">
        <f>orderdetails[[#This Row],[quantityOrdered]]*orderdetails[[#This Row],[priceEach]]</f>
        <v>7737.9299999999994</v>
      </c>
      <c r="G519" t="str">
        <f>VLOOKUP(orderdetails[[#This Row],[orderNumber]],orders!$A:$H,8,FALSE)</f>
        <v>2003-Q4</v>
      </c>
      <c r="H519" t="str">
        <f>VLOOKUP(orderdetails[[#This Row],[orderNumber]],orders!A:I,9,FALSE)</f>
        <v>2003-10</v>
      </c>
      <c r="I519" t="str">
        <f>VLOOKUP(orderdetails[[#This Row],[productCode]],products!$A:$I,3,FALSE)</f>
        <v>Classic Cars</v>
      </c>
      <c r="J519" t="str">
        <f>VLOOKUP(orderdetails[[#This Row],[productCode]],products!A:I,2,FALSE)</f>
        <v>1968 Ford Mustang</v>
      </c>
    </row>
    <row r="520" spans="1:10" x14ac:dyDescent="0.25">
      <c r="A520">
        <v>10159</v>
      </c>
      <c r="B520" t="s">
        <v>377</v>
      </c>
      <c r="C520">
        <v>38</v>
      </c>
      <c r="D520">
        <v>131.04</v>
      </c>
      <c r="E520">
        <v>13</v>
      </c>
      <c r="F520">
        <f>orderdetails[[#This Row],[quantityOrdered]]*orderdetails[[#This Row],[priceEach]]</f>
        <v>4979.5199999999995</v>
      </c>
      <c r="G520" t="str">
        <f>VLOOKUP(orderdetails[[#This Row],[orderNumber]],orders!$A:$H,8,FALSE)</f>
        <v>2003-Q4</v>
      </c>
      <c r="H520" t="str">
        <f>VLOOKUP(orderdetails[[#This Row],[orderNumber]],orders!A:I,9,FALSE)</f>
        <v>2003-10</v>
      </c>
      <c r="I520" t="str">
        <f>VLOOKUP(orderdetails[[#This Row],[productCode]],products!$A:$I,3,FALSE)</f>
        <v>Motorcycles</v>
      </c>
      <c r="J520" t="str">
        <f>VLOOKUP(orderdetails[[#This Row],[productCode]],products!A:I,2,FALSE)</f>
        <v>2002 Suzuki XREO</v>
      </c>
    </row>
    <row r="521" spans="1:10" x14ac:dyDescent="0.25">
      <c r="A521">
        <v>10159</v>
      </c>
      <c r="B521" t="s">
        <v>384</v>
      </c>
      <c r="C521">
        <v>24</v>
      </c>
      <c r="D521">
        <v>67.03</v>
      </c>
      <c r="E521">
        <v>3</v>
      </c>
      <c r="F521">
        <f>orderdetails[[#This Row],[quantityOrdered]]*orderdetails[[#This Row],[priceEach]]</f>
        <v>1608.72</v>
      </c>
      <c r="G521" t="str">
        <f>VLOOKUP(orderdetails[[#This Row],[orderNumber]],orders!$A:$H,8,FALSE)</f>
        <v>2003-Q4</v>
      </c>
      <c r="H521" t="str">
        <f>VLOOKUP(orderdetails[[#This Row],[orderNumber]],orders!A:I,9,FALSE)</f>
        <v>2003-10</v>
      </c>
      <c r="I521" t="str">
        <f>VLOOKUP(orderdetails[[#This Row],[productCode]],products!$A:$I,3,FALSE)</f>
        <v>Classic Cars</v>
      </c>
      <c r="J521" t="str">
        <f>VLOOKUP(orderdetails[[#This Row],[productCode]],products!A:I,2,FALSE)</f>
        <v>1970 Plymouth Hemi Cuda</v>
      </c>
    </row>
    <row r="522" spans="1:10" x14ac:dyDescent="0.25">
      <c r="A522">
        <v>10159</v>
      </c>
      <c r="B522" t="s">
        <v>378</v>
      </c>
      <c r="C522">
        <v>42</v>
      </c>
      <c r="D522">
        <v>51.48</v>
      </c>
      <c r="E522">
        <v>18</v>
      </c>
      <c r="F522">
        <f>orderdetails[[#This Row],[quantityOrdered]]*orderdetails[[#This Row],[priceEach]]</f>
        <v>2162.16</v>
      </c>
      <c r="G522" t="str">
        <f>VLOOKUP(orderdetails[[#This Row],[orderNumber]],orders!$A:$H,8,FALSE)</f>
        <v>2003-Q4</v>
      </c>
      <c r="H522" t="str">
        <f>VLOOKUP(orderdetails[[#This Row],[orderNumber]],orders!A:I,9,FALSE)</f>
        <v>2003-10</v>
      </c>
      <c r="I522" t="str">
        <f>VLOOKUP(orderdetails[[#This Row],[productCode]],products!$A:$I,3,FALSE)</f>
        <v>Motorcycles</v>
      </c>
      <c r="J522" t="str">
        <f>VLOOKUP(orderdetails[[#This Row],[productCode]],products!A:I,2,FALSE)</f>
        <v>1936 Harley Davidson El Knucklehead</v>
      </c>
    </row>
    <row r="523" spans="1:10" x14ac:dyDescent="0.25">
      <c r="A523">
        <v>10159</v>
      </c>
      <c r="B523" t="s">
        <v>387</v>
      </c>
      <c r="C523">
        <v>21</v>
      </c>
      <c r="D523">
        <v>66.739999999999995</v>
      </c>
      <c r="E523">
        <v>5</v>
      </c>
      <c r="F523">
        <f>orderdetails[[#This Row],[quantityOrdered]]*orderdetails[[#This Row],[priceEach]]</f>
        <v>1401.54</v>
      </c>
      <c r="G523" t="str">
        <f>VLOOKUP(orderdetails[[#This Row],[orderNumber]],orders!$A:$H,8,FALSE)</f>
        <v>2003-Q4</v>
      </c>
      <c r="H523" t="str">
        <f>VLOOKUP(orderdetails[[#This Row],[orderNumber]],orders!A:I,9,FALSE)</f>
        <v>2003-10</v>
      </c>
      <c r="I523" t="str">
        <f>VLOOKUP(orderdetails[[#This Row],[productCode]],products!$A:$I,3,FALSE)</f>
        <v>Classic Cars</v>
      </c>
      <c r="J523" t="str">
        <f>VLOOKUP(orderdetails[[#This Row],[productCode]],products!A:I,2,FALSE)</f>
        <v>1969 Dodge Super Bee</v>
      </c>
    </row>
    <row r="524" spans="1:10" x14ac:dyDescent="0.25">
      <c r="A524">
        <v>10159</v>
      </c>
      <c r="B524" t="s">
        <v>388</v>
      </c>
      <c r="C524">
        <v>25</v>
      </c>
      <c r="D524">
        <v>129.35</v>
      </c>
      <c r="E524">
        <v>4</v>
      </c>
      <c r="F524">
        <f>orderdetails[[#This Row],[quantityOrdered]]*orderdetails[[#This Row],[priceEach]]</f>
        <v>3233.75</v>
      </c>
      <c r="G524" t="str">
        <f>VLOOKUP(orderdetails[[#This Row],[orderNumber]],orders!$A:$H,8,FALSE)</f>
        <v>2003-Q4</v>
      </c>
      <c r="H524" t="str">
        <f>VLOOKUP(orderdetails[[#This Row],[orderNumber]],orders!A:I,9,FALSE)</f>
        <v>2003-10</v>
      </c>
      <c r="I524" t="str">
        <f>VLOOKUP(orderdetails[[#This Row],[productCode]],products!$A:$I,3,FALSE)</f>
        <v>Classic Cars</v>
      </c>
      <c r="J524" t="str">
        <f>VLOOKUP(orderdetails[[#This Row],[productCode]],products!A:I,2,FALSE)</f>
        <v>1976 Ford Gran Torino</v>
      </c>
    </row>
    <row r="525" spans="1:10" x14ac:dyDescent="0.25">
      <c r="A525">
        <v>10159</v>
      </c>
      <c r="B525" t="s">
        <v>389</v>
      </c>
      <c r="C525">
        <v>21</v>
      </c>
      <c r="D525">
        <v>54.71</v>
      </c>
      <c r="E525">
        <v>8</v>
      </c>
      <c r="F525">
        <f>orderdetails[[#This Row],[quantityOrdered]]*orderdetails[[#This Row],[priceEach]]</f>
        <v>1148.9100000000001</v>
      </c>
      <c r="G525" t="str">
        <f>VLOOKUP(orderdetails[[#This Row],[orderNumber]],orders!$A:$H,8,FALSE)</f>
        <v>2003-Q4</v>
      </c>
      <c r="H525" t="str">
        <f>VLOOKUP(orderdetails[[#This Row],[orderNumber]],orders!A:I,9,FALSE)</f>
        <v>2003-10</v>
      </c>
      <c r="I525" t="str">
        <f>VLOOKUP(orderdetails[[#This Row],[productCode]],products!$A:$I,3,FALSE)</f>
        <v>Motorcycles</v>
      </c>
      <c r="J525" t="str">
        <f>VLOOKUP(orderdetails[[#This Row],[productCode]],products!A:I,2,FALSE)</f>
        <v>1957 Vespa GS150</v>
      </c>
    </row>
    <row r="526" spans="1:10" x14ac:dyDescent="0.25">
      <c r="A526">
        <v>10159</v>
      </c>
      <c r="B526" t="s">
        <v>390</v>
      </c>
      <c r="C526">
        <v>32</v>
      </c>
      <c r="D526">
        <v>142.85</v>
      </c>
      <c r="E526">
        <v>7</v>
      </c>
      <c r="F526">
        <f>orderdetails[[#This Row],[quantityOrdered]]*orderdetails[[#This Row],[priceEach]]</f>
        <v>4571.2</v>
      </c>
      <c r="G526" t="str">
        <f>VLOOKUP(orderdetails[[#This Row],[orderNumber]],orders!$A:$H,8,FALSE)</f>
        <v>2003-Q4</v>
      </c>
      <c r="H526" t="str">
        <f>VLOOKUP(orderdetails[[#This Row],[orderNumber]],orders!A:I,9,FALSE)</f>
        <v>2003-10</v>
      </c>
      <c r="I526" t="str">
        <f>VLOOKUP(orderdetails[[#This Row],[productCode]],products!$A:$I,3,FALSE)</f>
        <v>Classic Cars</v>
      </c>
      <c r="J526" t="str">
        <f>VLOOKUP(orderdetails[[#This Row],[productCode]],products!A:I,2,FALSE)</f>
        <v>1957 Corvette Convertible</v>
      </c>
    </row>
    <row r="527" spans="1:10" x14ac:dyDescent="0.25">
      <c r="A527">
        <v>10159</v>
      </c>
      <c r="B527" t="s">
        <v>379</v>
      </c>
      <c r="C527">
        <v>44</v>
      </c>
      <c r="D527">
        <v>100.3</v>
      </c>
      <c r="E527">
        <v>15</v>
      </c>
      <c r="F527">
        <f>orderdetails[[#This Row],[quantityOrdered]]*orderdetails[[#This Row],[priceEach]]</f>
        <v>4413.2</v>
      </c>
      <c r="G527" t="str">
        <f>VLOOKUP(orderdetails[[#This Row],[orderNumber]],orders!$A:$H,8,FALSE)</f>
        <v>2003-Q4</v>
      </c>
      <c r="H527" t="str">
        <f>VLOOKUP(orderdetails[[#This Row],[orderNumber]],orders!A:I,9,FALSE)</f>
        <v>2003-10</v>
      </c>
      <c r="I527" t="str">
        <f>VLOOKUP(orderdetails[[#This Row],[productCode]],products!$A:$I,3,FALSE)</f>
        <v>Motorcycles</v>
      </c>
      <c r="J527" t="str">
        <f>VLOOKUP(orderdetails[[#This Row],[productCode]],products!A:I,2,FALSE)</f>
        <v>1997 BMW R 1100 S</v>
      </c>
    </row>
    <row r="528" spans="1:10" x14ac:dyDescent="0.25">
      <c r="A528">
        <v>10159</v>
      </c>
      <c r="B528" t="s">
        <v>391</v>
      </c>
      <c r="C528">
        <v>27</v>
      </c>
      <c r="D528">
        <v>67.180000000000007</v>
      </c>
      <c r="E528">
        <v>11</v>
      </c>
      <c r="F528">
        <f>orderdetails[[#This Row],[quantityOrdered]]*orderdetails[[#This Row],[priceEach]]</f>
        <v>1813.8600000000001</v>
      </c>
      <c r="G528" t="str">
        <f>VLOOKUP(orderdetails[[#This Row],[orderNumber]],orders!$A:$H,8,FALSE)</f>
        <v>2003-Q4</v>
      </c>
      <c r="H528" t="str">
        <f>VLOOKUP(orderdetails[[#This Row],[orderNumber]],orders!A:I,9,FALSE)</f>
        <v>2003-10</v>
      </c>
      <c r="I528" t="str">
        <f>VLOOKUP(orderdetails[[#This Row],[productCode]],products!$A:$I,3,FALSE)</f>
        <v>Motorcycles</v>
      </c>
      <c r="J528" t="str">
        <f>VLOOKUP(orderdetails[[#This Row],[productCode]],products!A:I,2,FALSE)</f>
        <v>1982 Ducati 900 Monster</v>
      </c>
    </row>
    <row r="529" spans="1:10" x14ac:dyDescent="0.25">
      <c r="A529">
        <v>10159</v>
      </c>
      <c r="B529" t="s">
        <v>392</v>
      </c>
      <c r="C529">
        <v>50</v>
      </c>
      <c r="D529">
        <v>49.6</v>
      </c>
      <c r="E529">
        <v>1</v>
      </c>
      <c r="F529">
        <f>orderdetails[[#This Row],[quantityOrdered]]*orderdetails[[#This Row],[priceEach]]</f>
        <v>2480</v>
      </c>
      <c r="G529" t="str">
        <f>VLOOKUP(orderdetails[[#This Row],[orderNumber]],orders!$A:$H,8,FALSE)</f>
        <v>2003-Q4</v>
      </c>
      <c r="H529" t="str">
        <f>VLOOKUP(orderdetails[[#This Row],[orderNumber]],orders!A:I,9,FALSE)</f>
        <v>2003-10</v>
      </c>
      <c r="I529" t="str">
        <f>VLOOKUP(orderdetails[[#This Row],[productCode]],products!$A:$I,3,FALSE)</f>
        <v>Classic Cars</v>
      </c>
      <c r="J529" t="str">
        <f>VLOOKUP(orderdetails[[#This Row],[productCode]],products!A:I,2,FALSE)</f>
        <v>1971 Alpine Renault 1600s</v>
      </c>
    </row>
    <row r="530" spans="1:10" x14ac:dyDescent="0.25">
      <c r="A530">
        <v>10159</v>
      </c>
      <c r="B530" t="s">
        <v>394</v>
      </c>
      <c r="C530">
        <v>23</v>
      </c>
      <c r="D530">
        <v>80.84</v>
      </c>
      <c r="E530">
        <v>6</v>
      </c>
      <c r="F530">
        <f>orderdetails[[#This Row],[quantityOrdered]]*orderdetails[[#This Row],[priceEach]]</f>
        <v>1859.3200000000002</v>
      </c>
      <c r="G530" t="str">
        <f>VLOOKUP(orderdetails[[#This Row],[orderNumber]],orders!$A:$H,8,FALSE)</f>
        <v>2003-Q4</v>
      </c>
      <c r="H530" t="str">
        <f>VLOOKUP(orderdetails[[#This Row],[orderNumber]],orders!A:I,9,FALSE)</f>
        <v>2003-10</v>
      </c>
      <c r="I530" t="str">
        <f>VLOOKUP(orderdetails[[#This Row],[productCode]],products!$A:$I,3,FALSE)</f>
        <v>Classic Cars</v>
      </c>
      <c r="J530" t="str">
        <f>VLOOKUP(orderdetails[[#This Row],[productCode]],products!A:I,2,FALSE)</f>
        <v>1961 Chevrolet Impala</v>
      </c>
    </row>
    <row r="531" spans="1:10" x14ac:dyDescent="0.25">
      <c r="A531">
        <v>10159</v>
      </c>
      <c r="B531" t="s">
        <v>395</v>
      </c>
      <c r="C531">
        <v>35</v>
      </c>
      <c r="D531">
        <v>39.43</v>
      </c>
      <c r="E531">
        <v>9</v>
      </c>
      <c r="F531">
        <f>orderdetails[[#This Row],[quantityOrdered]]*orderdetails[[#This Row],[priceEach]]</f>
        <v>1380.05</v>
      </c>
      <c r="G531" t="str">
        <f>VLOOKUP(orderdetails[[#This Row],[orderNumber]],orders!$A:$H,8,FALSE)</f>
        <v>2003-Q4</v>
      </c>
      <c r="H531" t="str">
        <f>VLOOKUP(orderdetails[[#This Row],[orderNumber]],orders!A:I,9,FALSE)</f>
        <v>2003-10</v>
      </c>
      <c r="I531" t="str">
        <f>VLOOKUP(orderdetails[[#This Row],[productCode]],products!$A:$I,3,FALSE)</f>
        <v>Motorcycles</v>
      </c>
      <c r="J531" t="str">
        <f>VLOOKUP(orderdetails[[#This Row],[productCode]],products!A:I,2,FALSE)</f>
        <v>1982 Ducati 996 R</v>
      </c>
    </row>
    <row r="532" spans="1:10" x14ac:dyDescent="0.25">
      <c r="A532">
        <v>10159</v>
      </c>
      <c r="B532" t="s">
        <v>396</v>
      </c>
      <c r="C532">
        <v>23</v>
      </c>
      <c r="D532">
        <v>86.74</v>
      </c>
      <c r="E532">
        <v>12</v>
      </c>
      <c r="F532">
        <f>orderdetails[[#This Row],[quantityOrdered]]*orderdetails[[#This Row],[priceEach]]</f>
        <v>1995.02</v>
      </c>
      <c r="G532" t="str">
        <f>VLOOKUP(orderdetails[[#This Row],[orderNumber]],orders!$A:$H,8,FALSE)</f>
        <v>2003-Q4</v>
      </c>
      <c r="H532" t="str">
        <f>VLOOKUP(orderdetails[[#This Row],[orderNumber]],orders!A:I,9,FALSE)</f>
        <v>2003-10</v>
      </c>
      <c r="I532" t="str">
        <f>VLOOKUP(orderdetails[[#This Row],[productCode]],products!$A:$I,3,FALSE)</f>
        <v>Motorcycles</v>
      </c>
      <c r="J532" t="str">
        <f>VLOOKUP(orderdetails[[#This Row],[productCode]],products!A:I,2,FALSE)</f>
        <v>1974 Ducati 350 Mk3 Desmo</v>
      </c>
    </row>
    <row r="533" spans="1:10" x14ac:dyDescent="0.25">
      <c r="A533">
        <v>10159</v>
      </c>
      <c r="B533" t="s">
        <v>397</v>
      </c>
      <c r="C533">
        <v>31</v>
      </c>
      <c r="D533">
        <v>78.11</v>
      </c>
      <c r="E533">
        <v>10</v>
      </c>
      <c r="F533">
        <f>orderdetails[[#This Row],[quantityOrdered]]*orderdetails[[#This Row],[priceEach]]</f>
        <v>2421.41</v>
      </c>
      <c r="G533" t="str">
        <f>VLOOKUP(orderdetails[[#This Row],[orderNumber]],orders!$A:$H,8,FALSE)</f>
        <v>2003-Q4</v>
      </c>
      <c r="H533" t="str">
        <f>VLOOKUP(orderdetails[[#This Row],[orderNumber]],orders!A:I,9,FALSE)</f>
        <v>2003-10</v>
      </c>
      <c r="I533" t="str">
        <f>VLOOKUP(orderdetails[[#This Row],[productCode]],products!$A:$I,3,FALSE)</f>
        <v>Motorcycles</v>
      </c>
      <c r="J533" t="str">
        <f>VLOOKUP(orderdetails[[#This Row],[productCode]],products!A:I,2,FALSE)</f>
        <v>2002 Yamaha YZR M1</v>
      </c>
    </row>
    <row r="534" spans="1:10" x14ac:dyDescent="0.25">
      <c r="A534">
        <v>10160</v>
      </c>
      <c r="B534" t="s">
        <v>383</v>
      </c>
      <c r="C534">
        <v>46</v>
      </c>
      <c r="D534">
        <v>96.3</v>
      </c>
      <c r="E534">
        <v>6</v>
      </c>
      <c r="F534">
        <f>orderdetails[[#This Row],[quantityOrdered]]*orderdetails[[#This Row],[priceEach]]</f>
        <v>4429.8</v>
      </c>
      <c r="G534" t="str">
        <f>VLOOKUP(orderdetails[[#This Row],[orderNumber]],orders!$A:$H,8,FALSE)</f>
        <v>2003-Q4</v>
      </c>
      <c r="H534" t="str">
        <f>VLOOKUP(orderdetails[[#This Row],[orderNumber]],orders!A:I,9,FALSE)</f>
        <v>2003-10</v>
      </c>
      <c r="I534" t="str">
        <f>VLOOKUP(orderdetails[[#This Row],[productCode]],products!$A:$I,3,FALSE)</f>
        <v>Classic Cars</v>
      </c>
      <c r="J534" t="str">
        <f>VLOOKUP(orderdetails[[#This Row],[productCode]],products!A:I,2,FALSE)</f>
        <v>1968 Dodge Charger</v>
      </c>
    </row>
    <row r="535" spans="1:10" x14ac:dyDescent="0.25">
      <c r="A535">
        <v>10160</v>
      </c>
      <c r="B535" t="s">
        <v>385</v>
      </c>
      <c r="C535">
        <v>50</v>
      </c>
      <c r="D535">
        <v>93.28</v>
      </c>
      <c r="E535">
        <v>5</v>
      </c>
      <c r="F535">
        <f>orderdetails[[#This Row],[quantityOrdered]]*orderdetails[[#This Row],[priceEach]]</f>
        <v>4664</v>
      </c>
      <c r="G535" t="str">
        <f>VLOOKUP(orderdetails[[#This Row],[orderNumber]],orders!$A:$H,8,FALSE)</f>
        <v>2003-Q4</v>
      </c>
      <c r="H535" t="str">
        <f>VLOOKUP(orderdetails[[#This Row],[orderNumber]],orders!A:I,9,FALSE)</f>
        <v>2003-10</v>
      </c>
      <c r="I535" t="str">
        <f>VLOOKUP(orderdetails[[#This Row],[productCode]],products!$A:$I,3,FALSE)</f>
        <v>Classic Cars</v>
      </c>
      <c r="J535" t="str">
        <f>VLOOKUP(orderdetails[[#This Row],[productCode]],products!A:I,2,FALSE)</f>
        <v>1969 Dodge Charger</v>
      </c>
    </row>
    <row r="536" spans="1:10" x14ac:dyDescent="0.25">
      <c r="A536">
        <v>10160</v>
      </c>
      <c r="B536" t="s">
        <v>386</v>
      </c>
      <c r="C536">
        <v>38</v>
      </c>
      <c r="D536">
        <v>70.84</v>
      </c>
      <c r="E536">
        <v>4</v>
      </c>
      <c r="F536">
        <f>orderdetails[[#This Row],[quantityOrdered]]*orderdetails[[#This Row],[priceEach]]</f>
        <v>2691.92</v>
      </c>
      <c r="G536" t="str">
        <f>VLOOKUP(orderdetails[[#This Row],[orderNumber]],orders!$A:$H,8,FALSE)</f>
        <v>2003-Q4</v>
      </c>
      <c r="H536" t="str">
        <f>VLOOKUP(orderdetails[[#This Row],[orderNumber]],orders!A:I,9,FALSE)</f>
        <v>2003-10</v>
      </c>
      <c r="I536" t="str">
        <f>VLOOKUP(orderdetails[[#This Row],[productCode]],products!$A:$I,3,FALSE)</f>
        <v>Classic Cars</v>
      </c>
      <c r="J536" t="str">
        <f>VLOOKUP(orderdetails[[#This Row],[productCode]],products!A:I,2,FALSE)</f>
        <v>1948 Porsche 356-A Roadster</v>
      </c>
    </row>
    <row r="537" spans="1:10" x14ac:dyDescent="0.25">
      <c r="A537">
        <v>10160</v>
      </c>
      <c r="B537" t="s">
        <v>332</v>
      </c>
      <c r="C537">
        <v>20</v>
      </c>
      <c r="D537">
        <v>140.55000000000001</v>
      </c>
      <c r="E537">
        <v>1</v>
      </c>
      <c r="F537">
        <f>orderdetails[[#This Row],[quantityOrdered]]*orderdetails[[#This Row],[priceEach]]</f>
        <v>2811</v>
      </c>
      <c r="G537" t="str">
        <f>VLOOKUP(orderdetails[[#This Row],[orderNumber]],orders!$A:$H,8,FALSE)</f>
        <v>2003-Q4</v>
      </c>
      <c r="H537" t="str">
        <f>VLOOKUP(orderdetails[[#This Row],[orderNumber]],orders!A:I,9,FALSE)</f>
        <v>2003-10</v>
      </c>
      <c r="I537" t="str">
        <f>VLOOKUP(orderdetails[[#This Row],[productCode]],products!$A:$I,3,FALSE)</f>
        <v>Classic Cars</v>
      </c>
      <c r="J537" t="str">
        <f>VLOOKUP(orderdetails[[#This Row],[productCode]],products!A:I,2,FALSE)</f>
        <v>1992 Ferrari 360 Spider red</v>
      </c>
    </row>
    <row r="538" spans="1:10" x14ac:dyDescent="0.25">
      <c r="A538">
        <v>10160</v>
      </c>
      <c r="B538" t="s">
        <v>402</v>
      </c>
      <c r="C538">
        <v>42</v>
      </c>
      <c r="D538">
        <v>30.59</v>
      </c>
      <c r="E538">
        <v>2</v>
      </c>
      <c r="F538">
        <f>orderdetails[[#This Row],[quantityOrdered]]*orderdetails[[#This Row],[priceEach]]</f>
        <v>1284.78</v>
      </c>
      <c r="G538" t="str">
        <f>VLOOKUP(orderdetails[[#This Row],[orderNumber]],orders!$A:$H,8,FALSE)</f>
        <v>2003-Q4</v>
      </c>
      <c r="H538" t="str">
        <f>VLOOKUP(orderdetails[[#This Row],[orderNumber]],orders!A:I,9,FALSE)</f>
        <v>2003-10</v>
      </c>
      <c r="I538" t="str">
        <f>VLOOKUP(orderdetails[[#This Row],[productCode]],products!$A:$I,3,FALSE)</f>
        <v>Classic Cars</v>
      </c>
      <c r="J538" t="str">
        <f>VLOOKUP(orderdetails[[#This Row],[productCode]],products!A:I,2,FALSE)</f>
        <v>1982 Lamborghini Diablo</v>
      </c>
    </row>
    <row r="539" spans="1:10" x14ac:dyDescent="0.25">
      <c r="A539">
        <v>10160</v>
      </c>
      <c r="B539" t="s">
        <v>393</v>
      </c>
      <c r="C539">
        <v>35</v>
      </c>
      <c r="D539">
        <v>130.6</v>
      </c>
      <c r="E539">
        <v>3</v>
      </c>
      <c r="F539">
        <f>orderdetails[[#This Row],[quantityOrdered]]*orderdetails[[#This Row],[priceEach]]</f>
        <v>4571</v>
      </c>
      <c r="G539" t="str">
        <f>VLOOKUP(orderdetails[[#This Row],[orderNumber]],orders!$A:$H,8,FALSE)</f>
        <v>2003-Q4</v>
      </c>
      <c r="H539" t="str">
        <f>VLOOKUP(orderdetails[[#This Row],[orderNumber]],orders!A:I,9,FALSE)</f>
        <v>2003-10</v>
      </c>
      <c r="I539" t="str">
        <f>VLOOKUP(orderdetails[[#This Row],[productCode]],products!$A:$I,3,FALSE)</f>
        <v>Classic Cars</v>
      </c>
      <c r="J539" t="str">
        <f>VLOOKUP(orderdetails[[#This Row],[productCode]],products!A:I,2,FALSE)</f>
        <v>1956 Porsche 356A Coupe</v>
      </c>
    </row>
    <row r="540" spans="1:10" x14ac:dyDescent="0.25">
      <c r="A540">
        <v>10161</v>
      </c>
      <c r="B540" t="s">
        <v>398</v>
      </c>
      <c r="C540">
        <v>28</v>
      </c>
      <c r="D540">
        <v>121.72</v>
      </c>
      <c r="E540">
        <v>12</v>
      </c>
      <c r="F540">
        <f>orderdetails[[#This Row],[quantityOrdered]]*orderdetails[[#This Row],[priceEach]]</f>
        <v>3408.16</v>
      </c>
      <c r="G540" t="str">
        <f>VLOOKUP(orderdetails[[#This Row],[orderNumber]],orders!$A:$H,8,FALSE)</f>
        <v>2003-Q4</v>
      </c>
      <c r="H540" t="str">
        <f>VLOOKUP(orderdetails[[#This Row],[orderNumber]],orders!A:I,9,FALSE)</f>
        <v>2003-10</v>
      </c>
      <c r="I540" t="str">
        <f>VLOOKUP(orderdetails[[#This Row],[productCode]],products!$A:$I,3,FALSE)</f>
        <v>Classic Cars</v>
      </c>
      <c r="J540" t="str">
        <f>VLOOKUP(orderdetails[[#This Row],[productCode]],products!A:I,2,FALSE)</f>
        <v>1993 Mazda RX-7</v>
      </c>
    </row>
    <row r="541" spans="1:10" x14ac:dyDescent="0.25">
      <c r="A541">
        <v>10161</v>
      </c>
      <c r="B541" t="s">
        <v>403</v>
      </c>
      <c r="C541">
        <v>43</v>
      </c>
      <c r="D541">
        <v>102.04</v>
      </c>
      <c r="E541">
        <v>8</v>
      </c>
      <c r="F541">
        <f>orderdetails[[#This Row],[quantityOrdered]]*orderdetails[[#This Row],[priceEach]]</f>
        <v>4387.72</v>
      </c>
      <c r="G541" t="str">
        <f>VLOOKUP(orderdetails[[#This Row],[orderNumber]],orders!$A:$H,8,FALSE)</f>
        <v>2003-Q4</v>
      </c>
      <c r="H541" t="str">
        <f>VLOOKUP(orderdetails[[#This Row],[orderNumber]],orders!A:I,9,FALSE)</f>
        <v>2003-10</v>
      </c>
      <c r="I541" t="str">
        <f>VLOOKUP(orderdetails[[#This Row],[productCode]],products!$A:$I,3,FALSE)</f>
        <v>Classic Cars</v>
      </c>
      <c r="J541" t="str">
        <f>VLOOKUP(orderdetails[[#This Row],[productCode]],products!A:I,2,FALSE)</f>
        <v>1965 Aston Martin DB5</v>
      </c>
    </row>
    <row r="542" spans="1:10" x14ac:dyDescent="0.25">
      <c r="A542">
        <v>10161</v>
      </c>
      <c r="B542" t="s">
        <v>399</v>
      </c>
      <c r="C542">
        <v>48</v>
      </c>
      <c r="D542">
        <v>139.41</v>
      </c>
      <c r="E542">
        <v>11</v>
      </c>
      <c r="F542">
        <f>orderdetails[[#This Row],[quantityOrdered]]*orderdetails[[#This Row],[priceEach]]</f>
        <v>6691.68</v>
      </c>
      <c r="G542" t="str">
        <f>VLOOKUP(orderdetails[[#This Row],[orderNumber]],orders!$A:$H,8,FALSE)</f>
        <v>2003-Q4</v>
      </c>
      <c r="H542" t="str">
        <f>VLOOKUP(orderdetails[[#This Row],[orderNumber]],orders!A:I,9,FALSE)</f>
        <v>2003-10</v>
      </c>
      <c r="I542" t="str">
        <f>VLOOKUP(orderdetails[[#This Row],[productCode]],products!$A:$I,3,FALSE)</f>
        <v>Classic Cars</v>
      </c>
      <c r="J542" t="str">
        <f>VLOOKUP(orderdetails[[#This Row],[productCode]],products!A:I,2,FALSE)</f>
        <v>1995 Honda Civic</v>
      </c>
    </row>
    <row r="543" spans="1:10" x14ac:dyDescent="0.25">
      <c r="A543">
        <v>10161</v>
      </c>
      <c r="B543" t="s">
        <v>400</v>
      </c>
      <c r="C543">
        <v>23</v>
      </c>
      <c r="D543">
        <v>125.4</v>
      </c>
      <c r="E543">
        <v>9</v>
      </c>
      <c r="F543">
        <f>orderdetails[[#This Row],[quantityOrdered]]*orderdetails[[#This Row],[priceEach]]</f>
        <v>2884.2000000000003</v>
      </c>
      <c r="G543" t="str">
        <f>VLOOKUP(orderdetails[[#This Row],[orderNumber]],orders!$A:$H,8,FALSE)</f>
        <v>2003-Q4</v>
      </c>
      <c r="H543" t="str">
        <f>VLOOKUP(orderdetails[[#This Row],[orderNumber]],orders!A:I,9,FALSE)</f>
        <v>2003-10</v>
      </c>
      <c r="I543" t="str">
        <f>VLOOKUP(orderdetails[[#This Row],[productCode]],products!$A:$I,3,FALSE)</f>
        <v>Classic Cars</v>
      </c>
      <c r="J543" t="str">
        <f>VLOOKUP(orderdetails[[#This Row],[productCode]],products!A:I,2,FALSE)</f>
        <v>1999 Indy 500 Monte Carlo SS</v>
      </c>
    </row>
    <row r="544" spans="1:10" x14ac:dyDescent="0.25">
      <c r="A544">
        <v>10161</v>
      </c>
      <c r="B544" t="s">
        <v>401</v>
      </c>
      <c r="C544">
        <v>36</v>
      </c>
      <c r="D544">
        <v>132.80000000000001</v>
      </c>
      <c r="E544">
        <v>10</v>
      </c>
      <c r="F544">
        <f>orderdetails[[#This Row],[quantityOrdered]]*orderdetails[[#This Row],[priceEach]]</f>
        <v>4780.8</v>
      </c>
      <c r="G544" t="str">
        <f>VLOOKUP(orderdetails[[#This Row],[orderNumber]],orders!$A:$H,8,FALSE)</f>
        <v>2003-Q4</v>
      </c>
      <c r="H544" t="str">
        <f>VLOOKUP(orderdetails[[#This Row],[orderNumber]],orders!A:I,9,FALSE)</f>
        <v>2003-10</v>
      </c>
      <c r="I544" t="str">
        <f>VLOOKUP(orderdetails[[#This Row],[productCode]],products!$A:$I,3,FALSE)</f>
        <v>Classic Cars</v>
      </c>
      <c r="J544" t="str">
        <f>VLOOKUP(orderdetails[[#This Row],[productCode]],products!A:I,2,FALSE)</f>
        <v>1948 Porsche Type 356 Roadster</v>
      </c>
    </row>
    <row r="545" spans="1:10" x14ac:dyDescent="0.25">
      <c r="A545">
        <v>10161</v>
      </c>
      <c r="B545" t="s">
        <v>404</v>
      </c>
      <c r="C545">
        <v>25</v>
      </c>
      <c r="D545">
        <v>62.72</v>
      </c>
      <c r="E545">
        <v>1</v>
      </c>
      <c r="F545">
        <f>orderdetails[[#This Row],[quantityOrdered]]*orderdetails[[#This Row],[priceEach]]</f>
        <v>1568</v>
      </c>
      <c r="G545" t="str">
        <f>VLOOKUP(orderdetails[[#This Row],[orderNumber]],orders!$A:$H,8,FALSE)</f>
        <v>2003-Q4</v>
      </c>
      <c r="H545" t="str">
        <f>VLOOKUP(orderdetails[[#This Row],[orderNumber]],orders!A:I,9,FALSE)</f>
        <v>2003-10</v>
      </c>
      <c r="I545" t="str">
        <f>VLOOKUP(orderdetails[[#This Row],[productCode]],products!$A:$I,3,FALSE)</f>
        <v>Classic Cars</v>
      </c>
      <c r="J545" t="str">
        <f>VLOOKUP(orderdetails[[#This Row],[productCode]],products!A:I,2,FALSE)</f>
        <v>1957 Ford Thunderbird</v>
      </c>
    </row>
    <row r="546" spans="1:10" x14ac:dyDescent="0.25">
      <c r="A546">
        <v>10161</v>
      </c>
      <c r="B546" t="s">
        <v>405</v>
      </c>
      <c r="C546">
        <v>37</v>
      </c>
      <c r="D546">
        <v>73.489999999999995</v>
      </c>
      <c r="E546">
        <v>5</v>
      </c>
      <c r="F546">
        <f>orderdetails[[#This Row],[quantityOrdered]]*orderdetails[[#This Row],[priceEach]]</f>
        <v>2719.1299999999997</v>
      </c>
      <c r="G546" t="str">
        <f>VLOOKUP(orderdetails[[#This Row],[orderNumber]],orders!$A:$H,8,FALSE)</f>
        <v>2003-Q4</v>
      </c>
      <c r="H546" t="str">
        <f>VLOOKUP(orderdetails[[#This Row],[orderNumber]],orders!A:I,9,FALSE)</f>
        <v>2003-10</v>
      </c>
      <c r="I546" t="str">
        <f>VLOOKUP(orderdetails[[#This Row],[productCode]],products!$A:$I,3,FALSE)</f>
        <v>Classic Cars</v>
      </c>
      <c r="J546" t="str">
        <f>VLOOKUP(orderdetails[[#This Row],[productCode]],products!A:I,2,FALSE)</f>
        <v>1970 Chevy Chevelle SS 454</v>
      </c>
    </row>
    <row r="547" spans="1:10" x14ac:dyDescent="0.25">
      <c r="A547">
        <v>10161</v>
      </c>
      <c r="B547" t="s">
        <v>406</v>
      </c>
      <c r="C547">
        <v>23</v>
      </c>
      <c r="D547">
        <v>47.29</v>
      </c>
      <c r="E547">
        <v>7</v>
      </c>
      <c r="F547">
        <f>orderdetails[[#This Row],[quantityOrdered]]*orderdetails[[#This Row],[priceEach]]</f>
        <v>1087.67</v>
      </c>
      <c r="G547" t="str">
        <f>VLOOKUP(orderdetails[[#This Row],[orderNumber]],orders!$A:$H,8,FALSE)</f>
        <v>2003-Q4</v>
      </c>
      <c r="H547" t="str">
        <f>VLOOKUP(orderdetails[[#This Row],[orderNumber]],orders!A:I,9,FALSE)</f>
        <v>2003-10</v>
      </c>
      <c r="I547" t="str">
        <f>VLOOKUP(orderdetails[[#This Row],[productCode]],products!$A:$I,3,FALSE)</f>
        <v>Classic Cars</v>
      </c>
      <c r="J547" t="str">
        <f>VLOOKUP(orderdetails[[#This Row],[productCode]],products!A:I,2,FALSE)</f>
        <v>1966 Shelby Cobra 427 S/C</v>
      </c>
    </row>
    <row r="548" spans="1:10" x14ac:dyDescent="0.25">
      <c r="A548">
        <v>10161</v>
      </c>
      <c r="B548" t="s">
        <v>407</v>
      </c>
      <c r="C548">
        <v>20</v>
      </c>
      <c r="D548">
        <v>82.69</v>
      </c>
      <c r="E548">
        <v>3</v>
      </c>
      <c r="F548">
        <f>orderdetails[[#This Row],[quantityOrdered]]*orderdetails[[#This Row],[priceEach]]</f>
        <v>1653.8</v>
      </c>
      <c r="G548" t="str">
        <f>VLOOKUP(orderdetails[[#This Row],[orderNumber]],orders!$A:$H,8,FALSE)</f>
        <v>2003-Q4</v>
      </c>
      <c r="H548" t="str">
        <f>VLOOKUP(orderdetails[[#This Row],[orderNumber]],orders!A:I,9,FALSE)</f>
        <v>2003-10</v>
      </c>
      <c r="I548" t="str">
        <f>VLOOKUP(orderdetails[[#This Row],[productCode]],products!$A:$I,3,FALSE)</f>
        <v>Classic Cars</v>
      </c>
      <c r="J548" t="str">
        <f>VLOOKUP(orderdetails[[#This Row],[productCode]],products!A:I,2,FALSE)</f>
        <v>1949 Jaguar XK 120</v>
      </c>
    </row>
    <row r="549" spans="1:10" x14ac:dyDescent="0.25">
      <c r="A549">
        <v>10161</v>
      </c>
      <c r="B549" t="s">
        <v>408</v>
      </c>
      <c r="C549">
        <v>25</v>
      </c>
      <c r="D549">
        <v>108.04</v>
      </c>
      <c r="E549">
        <v>2</v>
      </c>
      <c r="F549">
        <f>orderdetails[[#This Row],[quantityOrdered]]*orderdetails[[#This Row],[priceEach]]</f>
        <v>2701</v>
      </c>
      <c r="G549" t="str">
        <f>VLOOKUP(orderdetails[[#This Row],[orderNumber]],orders!$A:$H,8,FALSE)</f>
        <v>2003-Q4</v>
      </c>
      <c r="H549" t="str">
        <f>VLOOKUP(orderdetails[[#This Row],[orderNumber]],orders!A:I,9,FALSE)</f>
        <v>2003-10</v>
      </c>
      <c r="I549" t="str">
        <f>VLOOKUP(orderdetails[[#This Row],[productCode]],products!$A:$I,3,FALSE)</f>
        <v>Classic Cars</v>
      </c>
      <c r="J549" t="str">
        <f>VLOOKUP(orderdetails[[#This Row],[productCode]],products!A:I,2,FALSE)</f>
        <v>1952 Citroen-15CV</v>
      </c>
    </row>
    <row r="550" spans="1:10" x14ac:dyDescent="0.25">
      <c r="A550">
        <v>10161</v>
      </c>
      <c r="B550" t="s">
        <v>409</v>
      </c>
      <c r="C550">
        <v>20</v>
      </c>
      <c r="D550">
        <v>72.77</v>
      </c>
      <c r="E550">
        <v>4</v>
      </c>
      <c r="F550">
        <f>orderdetails[[#This Row],[quantityOrdered]]*orderdetails[[#This Row],[priceEach]]</f>
        <v>1455.3999999999999</v>
      </c>
      <c r="G550" t="str">
        <f>VLOOKUP(orderdetails[[#This Row],[orderNumber]],orders!$A:$H,8,FALSE)</f>
        <v>2003-Q4</v>
      </c>
      <c r="H550" t="str">
        <f>VLOOKUP(orderdetails[[#This Row],[orderNumber]],orders!A:I,9,FALSE)</f>
        <v>2003-10</v>
      </c>
      <c r="I550" t="str">
        <f>VLOOKUP(orderdetails[[#This Row],[productCode]],products!$A:$I,3,FALSE)</f>
        <v>Classic Cars</v>
      </c>
      <c r="J550" t="str">
        <f>VLOOKUP(orderdetails[[#This Row],[productCode]],products!A:I,2,FALSE)</f>
        <v>1969 Chevrolet Camaro Z28</v>
      </c>
    </row>
    <row r="551" spans="1:10" x14ac:dyDescent="0.25">
      <c r="A551">
        <v>10161</v>
      </c>
      <c r="B551" t="s">
        <v>410</v>
      </c>
      <c r="C551">
        <v>30</v>
      </c>
      <c r="D551">
        <v>94.23</v>
      </c>
      <c r="E551">
        <v>6</v>
      </c>
      <c r="F551">
        <f>orderdetails[[#This Row],[quantityOrdered]]*orderdetails[[#This Row],[priceEach]]</f>
        <v>2826.9</v>
      </c>
      <c r="G551" t="str">
        <f>VLOOKUP(orderdetails[[#This Row],[orderNumber]],orders!$A:$H,8,FALSE)</f>
        <v>2003-Q4</v>
      </c>
      <c r="H551" t="str">
        <f>VLOOKUP(orderdetails[[#This Row],[orderNumber]],orders!A:I,9,FALSE)</f>
        <v>2003-10</v>
      </c>
      <c r="I551" t="str">
        <f>VLOOKUP(orderdetails[[#This Row],[productCode]],products!$A:$I,3,FALSE)</f>
        <v>Classic Cars</v>
      </c>
      <c r="J551" t="str">
        <f>VLOOKUP(orderdetails[[#This Row],[productCode]],products!A:I,2,FALSE)</f>
        <v>2002 Chevy Corvette</v>
      </c>
    </row>
    <row r="552" spans="1:10" x14ac:dyDescent="0.25">
      <c r="A552">
        <v>10162</v>
      </c>
      <c r="B552" t="s">
        <v>310</v>
      </c>
      <c r="C552">
        <v>48</v>
      </c>
      <c r="D552">
        <v>87.33</v>
      </c>
      <c r="E552">
        <v>2</v>
      </c>
      <c r="F552">
        <f>orderdetails[[#This Row],[quantityOrdered]]*orderdetails[[#This Row],[priceEach]]</f>
        <v>4191.84</v>
      </c>
      <c r="G552" t="str">
        <f>VLOOKUP(orderdetails[[#This Row],[orderNumber]],orders!$A:$H,8,FALSE)</f>
        <v>2003-Q4</v>
      </c>
      <c r="H552" t="str">
        <f>VLOOKUP(orderdetails[[#This Row],[orderNumber]],orders!A:I,9,FALSE)</f>
        <v>2003-10</v>
      </c>
      <c r="I552" t="str">
        <f>VLOOKUP(orderdetails[[#This Row],[productCode]],products!$A:$I,3,FALSE)</f>
        <v>Vintage Cars</v>
      </c>
      <c r="J552" t="str">
        <f>VLOOKUP(orderdetails[[#This Row],[productCode]],products!A:I,2,FALSE)</f>
        <v>1937 Lincoln Berline</v>
      </c>
    </row>
    <row r="553" spans="1:10" x14ac:dyDescent="0.25">
      <c r="A553">
        <v>10162</v>
      </c>
      <c r="B553" t="s">
        <v>311</v>
      </c>
      <c r="C553">
        <v>45</v>
      </c>
      <c r="D553">
        <v>45.28</v>
      </c>
      <c r="E553">
        <v>1</v>
      </c>
      <c r="F553">
        <f>orderdetails[[#This Row],[quantityOrdered]]*orderdetails[[#This Row],[priceEach]]</f>
        <v>2037.6000000000001</v>
      </c>
      <c r="G553" t="str">
        <f>VLOOKUP(orderdetails[[#This Row],[orderNumber]],orders!$A:$H,8,FALSE)</f>
        <v>2003-Q4</v>
      </c>
      <c r="H553" t="str">
        <f>VLOOKUP(orderdetails[[#This Row],[orderNumber]],orders!A:I,9,FALSE)</f>
        <v>2003-10</v>
      </c>
      <c r="I553" t="str">
        <f>VLOOKUP(orderdetails[[#This Row],[productCode]],products!$A:$I,3,FALSE)</f>
        <v>Vintage Cars</v>
      </c>
      <c r="J553" t="str">
        <f>VLOOKUP(orderdetails[[#This Row],[productCode]],products!A:I,2,FALSE)</f>
        <v>1936 Mercedes-Benz 500K Special Roadster</v>
      </c>
    </row>
    <row r="554" spans="1:10" x14ac:dyDescent="0.25">
      <c r="A554">
        <v>10162</v>
      </c>
      <c r="B554" t="s">
        <v>302</v>
      </c>
      <c r="C554">
        <v>29</v>
      </c>
      <c r="D554">
        <v>141.1</v>
      </c>
      <c r="E554">
        <v>9</v>
      </c>
      <c r="F554">
        <f>orderdetails[[#This Row],[quantityOrdered]]*orderdetails[[#This Row],[priceEach]]</f>
        <v>4091.8999999999996</v>
      </c>
      <c r="G554" t="str">
        <f>VLOOKUP(orderdetails[[#This Row],[orderNumber]],orders!$A:$H,8,FALSE)</f>
        <v>2003-Q4</v>
      </c>
      <c r="H554" t="str">
        <f>VLOOKUP(orderdetails[[#This Row],[orderNumber]],orders!A:I,9,FALSE)</f>
        <v>2003-10</v>
      </c>
      <c r="I554" t="str">
        <f>VLOOKUP(orderdetails[[#This Row],[productCode]],products!$A:$I,3,FALSE)</f>
        <v>Vintage Cars</v>
      </c>
      <c r="J554" t="str">
        <f>VLOOKUP(orderdetails[[#This Row],[productCode]],products!A:I,2,FALSE)</f>
        <v>1917 Grand Touring Sedan</v>
      </c>
    </row>
    <row r="555" spans="1:10" x14ac:dyDescent="0.25">
      <c r="A555">
        <v>10162</v>
      </c>
      <c r="B555" t="s">
        <v>303</v>
      </c>
      <c r="C555">
        <v>27</v>
      </c>
      <c r="D555">
        <v>53.28</v>
      </c>
      <c r="E555">
        <v>8</v>
      </c>
      <c r="F555">
        <f>orderdetails[[#This Row],[quantityOrdered]]*orderdetails[[#This Row],[priceEach]]</f>
        <v>1438.56</v>
      </c>
      <c r="G555" t="str">
        <f>VLOOKUP(orderdetails[[#This Row],[orderNumber]],orders!$A:$H,8,FALSE)</f>
        <v>2003-Q4</v>
      </c>
      <c r="H555" t="str">
        <f>VLOOKUP(orderdetails[[#This Row],[orderNumber]],orders!A:I,9,FALSE)</f>
        <v>2003-10</v>
      </c>
      <c r="I555" t="str">
        <f>VLOOKUP(orderdetails[[#This Row],[productCode]],products!$A:$I,3,FALSE)</f>
        <v>Vintage Cars</v>
      </c>
      <c r="J555" t="str">
        <f>VLOOKUP(orderdetails[[#This Row],[productCode]],products!A:I,2,FALSE)</f>
        <v>1911 Ford Town Car</v>
      </c>
    </row>
    <row r="556" spans="1:10" x14ac:dyDescent="0.25">
      <c r="A556">
        <v>10162</v>
      </c>
      <c r="B556" t="s">
        <v>306</v>
      </c>
      <c r="C556">
        <v>38</v>
      </c>
      <c r="D556">
        <v>113.15</v>
      </c>
      <c r="E556">
        <v>6</v>
      </c>
      <c r="F556">
        <f>orderdetails[[#This Row],[quantityOrdered]]*orderdetails[[#This Row],[priceEach]]</f>
        <v>4299.7</v>
      </c>
      <c r="G556" t="str">
        <f>VLOOKUP(orderdetails[[#This Row],[orderNumber]],orders!$A:$H,8,FALSE)</f>
        <v>2003-Q4</v>
      </c>
      <c r="H556" t="str">
        <f>VLOOKUP(orderdetails[[#This Row],[orderNumber]],orders!A:I,9,FALSE)</f>
        <v>2003-10</v>
      </c>
      <c r="I556" t="str">
        <f>VLOOKUP(orderdetails[[#This Row],[productCode]],products!$A:$I,3,FALSE)</f>
        <v>Vintage Cars</v>
      </c>
      <c r="J556" t="str">
        <f>VLOOKUP(orderdetails[[#This Row],[productCode]],products!A:I,2,FALSE)</f>
        <v>1932 Model A Ford J-Coupe</v>
      </c>
    </row>
    <row r="557" spans="1:10" x14ac:dyDescent="0.25">
      <c r="A557">
        <v>10162</v>
      </c>
      <c r="B557" t="s">
        <v>307</v>
      </c>
      <c r="C557">
        <v>48</v>
      </c>
      <c r="D557">
        <v>156.94</v>
      </c>
      <c r="E557">
        <v>3</v>
      </c>
      <c r="F557">
        <f>orderdetails[[#This Row],[quantityOrdered]]*orderdetails[[#This Row],[priceEach]]</f>
        <v>7533.12</v>
      </c>
      <c r="G557" t="str">
        <f>VLOOKUP(orderdetails[[#This Row],[orderNumber]],orders!$A:$H,8,FALSE)</f>
        <v>2003-Q4</v>
      </c>
      <c r="H557" t="str">
        <f>VLOOKUP(orderdetails[[#This Row],[orderNumber]],orders!A:I,9,FALSE)</f>
        <v>2003-10</v>
      </c>
      <c r="I557" t="str">
        <f>VLOOKUP(orderdetails[[#This Row],[productCode]],products!$A:$I,3,FALSE)</f>
        <v>Vintage Cars</v>
      </c>
      <c r="J557" t="str">
        <f>VLOOKUP(orderdetails[[#This Row],[productCode]],products!A:I,2,FALSE)</f>
        <v>1928 Mercedes-Benz SSK</v>
      </c>
    </row>
    <row r="558" spans="1:10" x14ac:dyDescent="0.25">
      <c r="A558">
        <v>10162</v>
      </c>
      <c r="B558" t="s">
        <v>304</v>
      </c>
      <c r="C558">
        <v>39</v>
      </c>
      <c r="D558">
        <v>86.51</v>
      </c>
      <c r="E558">
        <v>10</v>
      </c>
      <c r="F558">
        <f>orderdetails[[#This Row],[quantityOrdered]]*orderdetails[[#This Row],[priceEach]]</f>
        <v>3373.8900000000003</v>
      </c>
      <c r="G558" t="str">
        <f>VLOOKUP(orderdetails[[#This Row],[orderNumber]],orders!$A:$H,8,FALSE)</f>
        <v>2003-Q4</v>
      </c>
      <c r="H558" t="str">
        <f>VLOOKUP(orderdetails[[#This Row],[orderNumber]],orders!A:I,9,FALSE)</f>
        <v>2003-10</v>
      </c>
      <c r="I558" t="str">
        <f>VLOOKUP(orderdetails[[#This Row],[productCode]],products!$A:$I,3,FALSE)</f>
        <v>Vintage Cars</v>
      </c>
      <c r="J558" t="str">
        <f>VLOOKUP(orderdetails[[#This Row],[productCode]],products!A:I,2,FALSE)</f>
        <v>1932 Alfa Romeo 8C2300 Spider Sport</v>
      </c>
    </row>
    <row r="559" spans="1:10" x14ac:dyDescent="0.25">
      <c r="A559">
        <v>10162</v>
      </c>
      <c r="B559" t="s">
        <v>308</v>
      </c>
      <c r="C559">
        <v>37</v>
      </c>
      <c r="D559">
        <v>27.55</v>
      </c>
      <c r="E559">
        <v>5</v>
      </c>
      <c r="F559">
        <f>orderdetails[[#This Row],[quantityOrdered]]*orderdetails[[#This Row],[priceEach]]</f>
        <v>1019.35</v>
      </c>
      <c r="G559" t="str">
        <f>VLOOKUP(orderdetails[[#This Row],[orderNumber]],orders!$A:$H,8,FALSE)</f>
        <v>2003-Q4</v>
      </c>
      <c r="H559" t="str">
        <f>VLOOKUP(orderdetails[[#This Row],[orderNumber]],orders!A:I,9,FALSE)</f>
        <v>2003-10</v>
      </c>
      <c r="I559" t="str">
        <f>VLOOKUP(orderdetails[[#This Row],[productCode]],products!$A:$I,3,FALSE)</f>
        <v>Vintage Cars</v>
      </c>
      <c r="J559" t="str">
        <f>VLOOKUP(orderdetails[[#This Row],[productCode]],products!A:I,2,FALSE)</f>
        <v>1939 Chevrolet Deluxe Coupe</v>
      </c>
    </row>
    <row r="560" spans="1:10" x14ac:dyDescent="0.25">
      <c r="A560">
        <v>10162</v>
      </c>
      <c r="B560" t="s">
        <v>309</v>
      </c>
      <c r="C560">
        <v>43</v>
      </c>
      <c r="D560">
        <v>38.979999999999997</v>
      </c>
      <c r="E560">
        <v>4</v>
      </c>
      <c r="F560">
        <f>orderdetails[[#This Row],[quantityOrdered]]*orderdetails[[#This Row],[priceEach]]</f>
        <v>1676.1399999999999</v>
      </c>
      <c r="G560" t="str">
        <f>VLOOKUP(orderdetails[[#This Row],[orderNumber]],orders!$A:$H,8,FALSE)</f>
        <v>2003-Q4</v>
      </c>
      <c r="H560" t="str">
        <f>VLOOKUP(orderdetails[[#This Row],[orderNumber]],orders!A:I,9,FALSE)</f>
        <v>2003-10</v>
      </c>
      <c r="I560" t="str">
        <f>VLOOKUP(orderdetails[[#This Row],[productCode]],products!$A:$I,3,FALSE)</f>
        <v>Vintage Cars</v>
      </c>
      <c r="J560" t="str">
        <f>VLOOKUP(orderdetails[[#This Row],[productCode]],products!A:I,2,FALSE)</f>
        <v>1938 Cadillac V-16 Presidential Limousine</v>
      </c>
    </row>
    <row r="561" spans="1:10" x14ac:dyDescent="0.25">
      <c r="A561">
        <v>10162</v>
      </c>
      <c r="B561" t="s">
        <v>305</v>
      </c>
      <c r="C561">
        <v>37</v>
      </c>
      <c r="D561">
        <v>32.82</v>
      </c>
      <c r="E561">
        <v>7</v>
      </c>
      <c r="F561">
        <f>orderdetails[[#This Row],[quantityOrdered]]*orderdetails[[#This Row],[priceEach]]</f>
        <v>1214.3399999999999</v>
      </c>
      <c r="G561" t="str">
        <f>VLOOKUP(orderdetails[[#This Row],[orderNumber]],orders!$A:$H,8,FALSE)</f>
        <v>2003-Q4</v>
      </c>
      <c r="H561" t="str">
        <f>VLOOKUP(orderdetails[[#This Row],[orderNumber]],orders!A:I,9,FALSE)</f>
        <v>2003-10</v>
      </c>
      <c r="I561" t="str">
        <f>VLOOKUP(orderdetails[[#This Row],[productCode]],products!$A:$I,3,FALSE)</f>
        <v>Vintage Cars</v>
      </c>
      <c r="J561" t="str">
        <f>VLOOKUP(orderdetails[[#This Row],[productCode]],products!A:I,2,FALSE)</f>
        <v>1936 Mercedes Benz 500k Roadster</v>
      </c>
    </row>
    <row r="562" spans="1:10" x14ac:dyDescent="0.25">
      <c r="A562">
        <v>10163</v>
      </c>
      <c r="B562" t="s">
        <v>312</v>
      </c>
      <c r="C562">
        <v>21</v>
      </c>
      <c r="D562">
        <v>212.16</v>
      </c>
      <c r="E562">
        <v>1</v>
      </c>
      <c r="F562">
        <f>orderdetails[[#This Row],[quantityOrdered]]*orderdetails[[#This Row],[priceEach]]</f>
        <v>4455.3599999999997</v>
      </c>
      <c r="G562" t="str">
        <f>VLOOKUP(orderdetails[[#This Row],[orderNumber]],orders!$A:$H,8,FALSE)</f>
        <v>2003-Q4</v>
      </c>
      <c r="H562" t="str">
        <f>VLOOKUP(orderdetails[[#This Row],[orderNumber]],orders!A:I,9,FALSE)</f>
        <v>2003-10</v>
      </c>
      <c r="I562" t="str">
        <f>VLOOKUP(orderdetails[[#This Row],[productCode]],products!$A:$I,3,FALSE)</f>
        <v>Classic Cars</v>
      </c>
      <c r="J562" t="str">
        <f>VLOOKUP(orderdetails[[#This Row],[productCode]],products!A:I,2,FALSE)</f>
        <v>1952 Alpine Renault 1300</v>
      </c>
    </row>
    <row r="563" spans="1:10" x14ac:dyDescent="0.25">
      <c r="A563">
        <v>10163</v>
      </c>
      <c r="B563" t="s">
        <v>317</v>
      </c>
      <c r="C563">
        <v>31</v>
      </c>
      <c r="D563">
        <v>101.31</v>
      </c>
      <c r="E563">
        <v>2</v>
      </c>
      <c r="F563">
        <f>orderdetails[[#This Row],[quantityOrdered]]*orderdetails[[#This Row],[priceEach]]</f>
        <v>3140.61</v>
      </c>
      <c r="G563" t="str">
        <f>VLOOKUP(orderdetails[[#This Row],[orderNumber]],orders!$A:$H,8,FALSE)</f>
        <v>2003-Q4</v>
      </c>
      <c r="H563" t="str">
        <f>VLOOKUP(orderdetails[[#This Row],[orderNumber]],orders!A:I,9,FALSE)</f>
        <v>2003-10</v>
      </c>
      <c r="I563" t="str">
        <f>VLOOKUP(orderdetails[[#This Row],[productCode]],products!$A:$I,3,FALSE)</f>
        <v>Vintage Cars</v>
      </c>
      <c r="J563" t="str">
        <f>VLOOKUP(orderdetails[[#This Row],[productCode]],products!A:I,2,FALSE)</f>
        <v>1913 Ford Model T Speedster</v>
      </c>
    </row>
    <row r="564" spans="1:10" x14ac:dyDescent="0.25">
      <c r="A564">
        <v>10163</v>
      </c>
      <c r="B564" t="s">
        <v>318</v>
      </c>
      <c r="C564">
        <v>48</v>
      </c>
      <c r="D564">
        <v>59.96</v>
      </c>
      <c r="E564">
        <v>4</v>
      </c>
      <c r="F564">
        <f>orderdetails[[#This Row],[quantityOrdered]]*orderdetails[[#This Row],[priceEach]]</f>
        <v>2878.08</v>
      </c>
      <c r="G564" t="str">
        <f>VLOOKUP(orderdetails[[#This Row],[orderNumber]],orders!$A:$H,8,FALSE)</f>
        <v>2003-Q4</v>
      </c>
      <c r="H564" t="str">
        <f>VLOOKUP(orderdetails[[#This Row],[orderNumber]],orders!A:I,9,FALSE)</f>
        <v>2003-10</v>
      </c>
      <c r="I564" t="str">
        <f>VLOOKUP(orderdetails[[#This Row],[productCode]],products!$A:$I,3,FALSE)</f>
        <v>Vintage Cars</v>
      </c>
      <c r="J564" t="str">
        <f>VLOOKUP(orderdetails[[#This Row],[productCode]],products!A:I,2,FALSE)</f>
        <v>1934 Ford V8 Coupe</v>
      </c>
    </row>
    <row r="565" spans="1:10" x14ac:dyDescent="0.25">
      <c r="A565">
        <v>10163</v>
      </c>
      <c r="B565" t="s">
        <v>319</v>
      </c>
      <c r="C565">
        <v>40</v>
      </c>
      <c r="D565">
        <v>101.58</v>
      </c>
      <c r="E565">
        <v>3</v>
      </c>
      <c r="F565">
        <f>orderdetails[[#This Row],[quantityOrdered]]*orderdetails[[#This Row],[priceEach]]</f>
        <v>4063.2</v>
      </c>
      <c r="G565" t="str">
        <f>VLOOKUP(orderdetails[[#This Row],[orderNumber]],orders!$A:$H,8,FALSE)</f>
        <v>2003-Q4</v>
      </c>
      <c r="H565" t="str">
        <f>VLOOKUP(orderdetails[[#This Row],[orderNumber]],orders!A:I,9,FALSE)</f>
        <v>2003-10</v>
      </c>
      <c r="I565" t="str">
        <f>VLOOKUP(orderdetails[[#This Row],[productCode]],products!$A:$I,3,FALSE)</f>
        <v>Vintage Cars</v>
      </c>
      <c r="J565" t="str">
        <f>VLOOKUP(orderdetails[[#This Row],[productCode]],products!A:I,2,FALSE)</f>
        <v>18th Century Vintage Horse Carriage</v>
      </c>
    </row>
    <row r="566" spans="1:10" x14ac:dyDescent="0.25">
      <c r="A566">
        <v>10163</v>
      </c>
      <c r="B566" t="s">
        <v>320</v>
      </c>
      <c r="C566">
        <v>43</v>
      </c>
      <c r="D566">
        <v>80.36</v>
      </c>
      <c r="E566">
        <v>6</v>
      </c>
      <c r="F566">
        <f>orderdetails[[#This Row],[quantityOrdered]]*orderdetails[[#This Row],[priceEach]]</f>
        <v>3455.48</v>
      </c>
      <c r="G566" t="str">
        <f>VLOOKUP(orderdetails[[#This Row],[orderNumber]],orders!$A:$H,8,FALSE)</f>
        <v>2003-Q4</v>
      </c>
      <c r="H566" t="str">
        <f>VLOOKUP(orderdetails[[#This Row],[orderNumber]],orders!A:I,9,FALSE)</f>
        <v>2003-10</v>
      </c>
      <c r="I566" t="str">
        <f>VLOOKUP(orderdetails[[#This Row],[productCode]],products!$A:$I,3,FALSE)</f>
        <v>Vintage Cars</v>
      </c>
      <c r="J566" t="str">
        <f>VLOOKUP(orderdetails[[#This Row],[productCode]],products!A:I,2,FALSE)</f>
        <v>1917 Maxwell Touring Car</v>
      </c>
    </row>
    <row r="567" spans="1:10" x14ac:dyDescent="0.25">
      <c r="A567">
        <v>10163</v>
      </c>
      <c r="B567" t="s">
        <v>324</v>
      </c>
      <c r="C567">
        <v>42</v>
      </c>
      <c r="D567">
        <v>96.42</v>
      </c>
      <c r="E567">
        <v>5</v>
      </c>
      <c r="F567">
        <f>orderdetails[[#This Row],[quantityOrdered]]*orderdetails[[#This Row],[priceEach]]</f>
        <v>4049.64</v>
      </c>
      <c r="G567" t="str">
        <f>VLOOKUP(orderdetails[[#This Row],[orderNumber]],orders!$A:$H,8,FALSE)</f>
        <v>2003-Q4</v>
      </c>
      <c r="H567" t="str">
        <f>VLOOKUP(orderdetails[[#This Row],[orderNumber]],orders!A:I,9,FALSE)</f>
        <v>2003-10</v>
      </c>
      <c r="I567" t="str">
        <f>VLOOKUP(orderdetails[[#This Row],[productCode]],products!$A:$I,3,FALSE)</f>
        <v>Vintage Cars</v>
      </c>
      <c r="J567" t="str">
        <f>VLOOKUP(orderdetails[[#This Row],[productCode]],products!A:I,2,FALSE)</f>
        <v>1936 Chrysler Airflow</v>
      </c>
    </row>
    <row r="568" spans="1:10" x14ac:dyDescent="0.25">
      <c r="A568">
        <v>10164</v>
      </c>
      <c r="B568" t="s">
        <v>313</v>
      </c>
      <c r="C568">
        <v>21</v>
      </c>
      <c r="D568">
        <v>143.31</v>
      </c>
      <c r="E568">
        <v>2</v>
      </c>
      <c r="F568">
        <f>orderdetails[[#This Row],[quantityOrdered]]*orderdetails[[#This Row],[priceEach]]</f>
        <v>3009.51</v>
      </c>
      <c r="G568" t="str">
        <f>VLOOKUP(orderdetails[[#This Row],[orderNumber]],orders!$A:$H,8,FALSE)</f>
        <v>2003-Q4</v>
      </c>
      <c r="H568" t="str">
        <f>VLOOKUP(orderdetails[[#This Row],[orderNumber]],orders!A:I,9,FALSE)</f>
        <v>2003-10</v>
      </c>
      <c r="I568" t="str">
        <f>VLOOKUP(orderdetails[[#This Row],[productCode]],products!$A:$I,3,FALSE)</f>
        <v>Classic Cars</v>
      </c>
      <c r="J568" t="str">
        <f>VLOOKUP(orderdetails[[#This Row],[productCode]],products!A:I,2,FALSE)</f>
        <v>1962 LanciaA Delta 16V</v>
      </c>
    </row>
    <row r="569" spans="1:10" x14ac:dyDescent="0.25">
      <c r="A569">
        <v>10164</v>
      </c>
      <c r="B569" t="s">
        <v>314</v>
      </c>
      <c r="C569">
        <v>49</v>
      </c>
      <c r="D569">
        <v>121.64</v>
      </c>
      <c r="E569">
        <v>6</v>
      </c>
      <c r="F569">
        <f>orderdetails[[#This Row],[quantityOrdered]]*orderdetails[[#This Row],[priceEach]]</f>
        <v>5960.36</v>
      </c>
      <c r="G569" t="str">
        <f>VLOOKUP(orderdetails[[#This Row],[orderNumber]],orders!$A:$H,8,FALSE)</f>
        <v>2003-Q4</v>
      </c>
      <c r="H569" t="str">
        <f>VLOOKUP(orderdetails[[#This Row],[orderNumber]],orders!A:I,9,FALSE)</f>
        <v>2003-10</v>
      </c>
      <c r="I569" t="str">
        <f>VLOOKUP(orderdetails[[#This Row],[productCode]],products!$A:$I,3,FALSE)</f>
        <v>Trucks and Buses</v>
      </c>
      <c r="J569" t="str">
        <f>VLOOKUP(orderdetails[[#This Row],[productCode]],products!A:I,2,FALSE)</f>
        <v>1958 Setra Bus</v>
      </c>
    </row>
    <row r="570" spans="1:10" x14ac:dyDescent="0.25">
      <c r="A570">
        <v>10164</v>
      </c>
      <c r="B570" t="s">
        <v>315</v>
      </c>
      <c r="C570">
        <v>36</v>
      </c>
      <c r="D570">
        <v>103.84</v>
      </c>
      <c r="E570">
        <v>8</v>
      </c>
      <c r="F570">
        <f>orderdetails[[#This Row],[quantityOrdered]]*orderdetails[[#This Row],[priceEach]]</f>
        <v>3738.2400000000002</v>
      </c>
      <c r="G570" t="str">
        <f>VLOOKUP(orderdetails[[#This Row],[orderNumber]],orders!$A:$H,8,FALSE)</f>
        <v>2003-Q4</v>
      </c>
      <c r="H570" t="str">
        <f>VLOOKUP(orderdetails[[#This Row],[orderNumber]],orders!A:I,9,FALSE)</f>
        <v>2003-10</v>
      </c>
      <c r="I570" t="str">
        <f>VLOOKUP(orderdetails[[#This Row],[productCode]],products!$A:$I,3,FALSE)</f>
        <v>Trucks and Buses</v>
      </c>
      <c r="J570" t="str">
        <f>VLOOKUP(orderdetails[[#This Row],[productCode]],products!A:I,2,FALSE)</f>
        <v>1940 Ford Pickup Truck</v>
      </c>
    </row>
    <row r="571" spans="1:10" x14ac:dyDescent="0.25">
      <c r="A571">
        <v>10164</v>
      </c>
      <c r="B571" t="s">
        <v>321</v>
      </c>
      <c r="C571">
        <v>45</v>
      </c>
      <c r="D571">
        <v>107.76</v>
      </c>
      <c r="E571">
        <v>3</v>
      </c>
      <c r="F571">
        <f>orderdetails[[#This Row],[quantityOrdered]]*orderdetails[[#This Row],[priceEach]]</f>
        <v>4849.2</v>
      </c>
      <c r="G571" t="str">
        <f>VLOOKUP(orderdetails[[#This Row],[orderNumber]],orders!$A:$H,8,FALSE)</f>
        <v>2003-Q4</v>
      </c>
      <c r="H571" t="str">
        <f>VLOOKUP(orderdetails[[#This Row],[orderNumber]],orders!A:I,9,FALSE)</f>
        <v>2003-10</v>
      </c>
      <c r="I571" t="str">
        <f>VLOOKUP(orderdetails[[#This Row],[productCode]],products!$A:$I,3,FALSE)</f>
        <v>Trucks and Buses</v>
      </c>
      <c r="J571" t="str">
        <f>VLOOKUP(orderdetails[[#This Row],[productCode]],products!A:I,2,FALSE)</f>
        <v>1940s Ford truck</v>
      </c>
    </row>
    <row r="572" spans="1:10" x14ac:dyDescent="0.25">
      <c r="A572">
        <v>10164</v>
      </c>
      <c r="B572" t="s">
        <v>322</v>
      </c>
      <c r="C572">
        <v>25</v>
      </c>
      <c r="D572">
        <v>46.29</v>
      </c>
      <c r="E572">
        <v>7</v>
      </c>
      <c r="F572">
        <f>orderdetails[[#This Row],[quantityOrdered]]*orderdetails[[#This Row],[priceEach]]</f>
        <v>1157.25</v>
      </c>
      <c r="G572" t="str">
        <f>VLOOKUP(orderdetails[[#This Row],[orderNumber]],orders!$A:$H,8,FALSE)</f>
        <v>2003-Q4</v>
      </c>
      <c r="H572" t="str">
        <f>VLOOKUP(orderdetails[[#This Row],[orderNumber]],orders!A:I,9,FALSE)</f>
        <v>2003-10</v>
      </c>
      <c r="I572" t="str">
        <f>VLOOKUP(orderdetails[[#This Row],[productCode]],products!$A:$I,3,FALSE)</f>
        <v>Vintage Cars</v>
      </c>
      <c r="J572" t="str">
        <f>VLOOKUP(orderdetails[[#This Row],[productCode]],products!A:I,2,FALSE)</f>
        <v>1939 Cadillac Limousine</v>
      </c>
    </row>
    <row r="573" spans="1:10" x14ac:dyDescent="0.25">
      <c r="A573">
        <v>10164</v>
      </c>
      <c r="B573" t="s">
        <v>325</v>
      </c>
      <c r="C573">
        <v>24</v>
      </c>
      <c r="D573">
        <v>91.49</v>
      </c>
      <c r="E573">
        <v>1</v>
      </c>
      <c r="F573">
        <f>orderdetails[[#This Row],[quantityOrdered]]*orderdetails[[#This Row],[priceEach]]</f>
        <v>2195.7599999999998</v>
      </c>
      <c r="G573" t="str">
        <f>VLOOKUP(orderdetails[[#This Row],[orderNumber]],orders!$A:$H,8,FALSE)</f>
        <v>2003-Q4</v>
      </c>
      <c r="H573" t="str">
        <f>VLOOKUP(orderdetails[[#This Row],[orderNumber]],orders!A:I,9,FALSE)</f>
        <v>2003-10</v>
      </c>
      <c r="I573" t="str">
        <f>VLOOKUP(orderdetails[[#This Row],[productCode]],products!$A:$I,3,FALSE)</f>
        <v>Trucks and Buses</v>
      </c>
      <c r="J573" t="str">
        <f>VLOOKUP(orderdetails[[#This Row],[productCode]],products!A:I,2,FALSE)</f>
        <v>1980’s GM Manhattan Express</v>
      </c>
    </row>
    <row r="574" spans="1:10" x14ac:dyDescent="0.25">
      <c r="A574">
        <v>10164</v>
      </c>
      <c r="B574" t="s">
        <v>326</v>
      </c>
      <c r="C574">
        <v>49</v>
      </c>
      <c r="D574">
        <v>57.53</v>
      </c>
      <c r="E574">
        <v>5</v>
      </c>
      <c r="F574">
        <f>orderdetails[[#This Row],[quantityOrdered]]*orderdetails[[#This Row],[priceEach]]</f>
        <v>2818.9700000000003</v>
      </c>
      <c r="G574" t="str">
        <f>VLOOKUP(orderdetails[[#This Row],[orderNumber]],orders!$A:$H,8,FALSE)</f>
        <v>2003-Q4</v>
      </c>
      <c r="H574" t="str">
        <f>VLOOKUP(orderdetails[[#This Row],[orderNumber]],orders!A:I,9,FALSE)</f>
        <v>2003-10</v>
      </c>
      <c r="I574" t="str">
        <f>VLOOKUP(orderdetails[[#This Row],[productCode]],products!$A:$I,3,FALSE)</f>
        <v>Trucks and Buses</v>
      </c>
      <c r="J574" t="str">
        <f>VLOOKUP(orderdetails[[#This Row],[productCode]],products!A:I,2,FALSE)</f>
        <v>1996 Peterbilt 379 Stake Bed with Outrigger</v>
      </c>
    </row>
    <row r="575" spans="1:10" x14ac:dyDescent="0.25">
      <c r="A575">
        <v>10164</v>
      </c>
      <c r="B575" t="s">
        <v>327</v>
      </c>
      <c r="C575">
        <v>39</v>
      </c>
      <c r="D575">
        <v>86.99</v>
      </c>
      <c r="E575">
        <v>4</v>
      </c>
      <c r="F575">
        <f>orderdetails[[#This Row],[quantityOrdered]]*orderdetails[[#This Row],[priceEach]]</f>
        <v>3392.6099999999997</v>
      </c>
      <c r="G575" t="str">
        <f>VLOOKUP(orderdetails[[#This Row],[orderNumber]],orders!$A:$H,8,FALSE)</f>
        <v>2003-Q4</v>
      </c>
      <c r="H575" t="str">
        <f>VLOOKUP(orderdetails[[#This Row],[orderNumber]],orders!A:I,9,FALSE)</f>
        <v>2003-10</v>
      </c>
      <c r="I575" t="str">
        <f>VLOOKUP(orderdetails[[#This Row],[productCode]],products!$A:$I,3,FALSE)</f>
        <v>Classic Cars</v>
      </c>
      <c r="J575" t="str">
        <f>VLOOKUP(orderdetails[[#This Row],[productCode]],products!A:I,2,FALSE)</f>
        <v>1982 Camaro Z28</v>
      </c>
    </row>
    <row r="576" spans="1:10" x14ac:dyDescent="0.25">
      <c r="A576">
        <v>10165</v>
      </c>
      <c r="B576" t="s">
        <v>342</v>
      </c>
      <c r="C576">
        <v>44</v>
      </c>
      <c r="D576">
        <v>168.32</v>
      </c>
      <c r="E576">
        <v>3</v>
      </c>
      <c r="F576">
        <f>orderdetails[[#This Row],[quantityOrdered]]*orderdetails[[#This Row],[priceEach]]</f>
        <v>7406.08</v>
      </c>
      <c r="G576" t="str">
        <f>VLOOKUP(orderdetails[[#This Row],[orderNumber]],orders!$A:$H,8,FALSE)</f>
        <v>2003-Q4</v>
      </c>
      <c r="H576" t="str">
        <f>VLOOKUP(orderdetails[[#This Row],[orderNumber]],orders!A:I,9,FALSE)</f>
        <v>2003-10</v>
      </c>
      <c r="I576" t="str">
        <f>VLOOKUP(orderdetails[[#This Row],[productCode]],products!$A:$I,3,FALSE)</f>
        <v>Classic Cars</v>
      </c>
      <c r="J576" t="str">
        <f>VLOOKUP(orderdetails[[#This Row],[productCode]],products!A:I,2,FALSE)</f>
        <v>2001 Ferrari Enzo</v>
      </c>
    </row>
    <row r="577" spans="1:10" x14ac:dyDescent="0.25">
      <c r="A577">
        <v>10165</v>
      </c>
      <c r="B577" t="s">
        <v>328</v>
      </c>
      <c r="C577">
        <v>34</v>
      </c>
      <c r="D577">
        <v>123.89</v>
      </c>
      <c r="E577">
        <v>4</v>
      </c>
      <c r="F577">
        <f>orderdetails[[#This Row],[quantityOrdered]]*orderdetails[[#This Row],[priceEach]]</f>
        <v>4212.26</v>
      </c>
      <c r="G577" t="str">
        <f>VLOOKUP(orderdetails[[#This Row],[orderNumber]],orders!$A:$H,8,FALSE)</f>
        <v>2003-Q4</v>
      </c>
      <c r="H577" t="str">
        <f>VLOOKUP(orderdetails[[#This Row],[orderNumber]],orders!A:I,9,FALSE)</f>
        <v>2003-10</v>
      </c>
      <c r="I577" t="str">
        <f>VLOOKUP(orderdetails[[#This Row],[productCode]],products!$A:$I,3,FALSE)</f>
        <v>Classic Cars</v>
      </c>
      <c r="J577" t="str">
        <f>VLOOKUP(orderdetails[[#This Row],[productCode]],products!A:I,2,FALSE)</f>
        <v>1969 Corvair Monza</v>
      </c>
    </row>
    <row r="578" spans="1:10" x14ac:dyDescent="0.25">
      <c r="A578">
        <v>10165</v>
      </c>
      <c r="B578" t="s">
        <v>343</v>
      </c>
      <c r="C578">
        <v>27</v>
      </c>
      <c r="D578">
        <v>152.26</v>
      </c>
      <c r="E578">
        <v>2</v>
      </c>
      <c r="F578">
        <f>orderdetails[[#This Row],[quantityOrdered]]*orderdetails[[#This Row],[priceEach]]</f>
        <v>4111.0199999999995</v>
      </c>
      <c r="G578" t="str">
        <f>VLOOKUP(orderdetails[[#This Row],[orderNumber]],orders!$A:$H,8,FALSE)</f>
        <v>2003-Q4</v>
      </c>
      <c r="H578" t="str">
        <f>VLOOKUP(orderdetails[[#This Row],[orderNumber]],orders!A:I,9,FALSE)</f>
        <v>2003-10</v>
      </c>
      <c r="I578" t="str">
        <f>VLOOKUP(orderdetails[[#This Row],[productCode]],products!$A:$I,3,FALSE)</f>
        <v>Classic Cars</v>
      </c>
      <c r="J578" t="str">
        <f>VLOOKUP(orderdetails[[#This Row],[productCode]],products!A:I,2,FALSE)</f>
        <v>1969 Ford Falcon</v>
      </c>
    </row>
    <row r="579" spans="1:10" x14ac:dyDescent="0.25">
      <c r="A579">
        <v>10165</v>
      </c>
      <c r="B579" t="s">
        <v>329</v>
      </c>
      <c r="C579">
        <v>48</v>
      </c>
      <c r="D579">
        <v>109.02</v>
      </c>
      <c r="E579">
        <v>12</v>
      </c>
      <c r="F579">
        <f>orderdetails[[#This Row],[quantityOrdered]]*orderdetails[[#This Row],[priceEach]]</f>
        <v>5232.96</v>
      </c>
      <c r="G579" t="str">
        <f>VLOOKUP(orderdetails[[#This Row],[orderNumber]],orders!$A:$H,8,FALSE)</f>
        <v>2003-Q4</v>
      </c>
      <c r="H579" t="str">
        <f>VLOOKUP(orderdetails[[#This Row],[orderNumber]],orders!A:I,9,FALSE)</f>
        <v>2003-10</v>
      </c>
      <c r="I579" t="str">
        <f>VLOOKUP(orderdetails[[#This Row],[productCode]],products!$A:$I,3,FALSE)</f>
        <v>Trucks and Buses</v>
      </c>
      <c r="J579" t="str">
        <f>VLOOKUP(orderdetails[[#This Row],[productCode]],products!A:I,2,FALSE)</f>
        <v>1957 Chevy Pickup</v>
      </c>
    </row>
    <row r="580" spans="1:10" x14ac:dyDescent="0.25">
      <c r="A580">
        <v>10165</v>
      </c>
      <c r="B580" t="s">
        <v>330</v>
      </c>
      <c r="C580">
        <v>29</v>
      </c>
      <c r="D580">
        <v>134.26</v>
      </c>
      <c r="E580">
        <v>11</v>
      </c>
      <c r="F580">
        <f>orderdetails[[#This Row],[quantityOrdered]]*orderdetails[[#This Row],[priceEach]]</f>
        <v>3893.54</v>
      </c>
      <c r="G580" t="str">
        <f>VLOOKUP(orderdetails[[#This Row],[orderNumber]],orders!$A:$H,8,FALSE)</f>
        <v>2003-Q4</v>
      </c>
      <c r="H580" t="str">
        <f>VLOOKUP(orderdetails[[#This Row],[orderNumber]],orders!A:I,9,FALSE)</f>
        <v>2003-10</v>
      </c>
      <c r="I580" t="str">
        <f>VLOOKUP(orderdetails[[#This Row],[productCode]],products!$A:$I,3,FALSE)</f>
        <v>Classic Cars</v>
      </c>
      <c r="J580" t="str">
        <f>VLOOKUP(orderdetails[[#This Row],[productCode]],products!A:I,2,FALSE)</f>
        <v>1998 Chrysler Plymouth Prowler</v>
      </c>
    </row>
    <row r="581" spans="1:10" x14ac:dyDescent="0.25">
      <c r="A581">
        <v>10165</v>
      </c>
      <c r="B581" t="s">
        <v>331</v>
      </c>
      <c r="C581">
        <v>46</v>
      </c>
      <c r="D581">
        <v>120.28</v>
      </c>
      <c r="E581">
        <v>15</v>
      </c>
      <c r="F581">
        <f>orderdetails[[#This Row],[quantityOrdered]]*orderdetails[[#This Row],[priceEach]]</f>
        <v>5532.88</v>
      </c>
      <c r="G581" t="str">
        <f>VLOOKUP(orderdetails[[#This Row],[orderNumber]],orders!$A:$H,8,FALSE)</f>
        <v>2003-Q4</v>
      </c>
      <c r="H581" t="str">
        <f>VLOOKUP(orderdetails[[#This Row],[orderNumber]],orders!A:I,9,FALSE)</f>
        <v>2003-10</v>
      </c>
      <c r="I581" t="str">
        <f>VLOOKUP(orderdetails[[#This Row],[productCode]],products!$A:$I,3,FALSE)</f>
        <v>Trucks and Buses</v>
      </c>
      <c r="J581" t="str">
        <f>VLOOKUP(orderdetails[[#This Row],[productCode]],products!A:I,2,FALSE)</f>
        <v>1964 Mercedes Tour Bus</v>
      </c>
    </row>
    <row r="582" spans="1:10" x14ac:dyDescent="0.25">
      <c r="A582">
        <v>10165</v>
      </c>
      <c r="B582" t="s">
        <v>316</v>
      </c>
      <c r="C582">
        <v>31</v>
      </c>
      <c r="D582">
        <v>60.77</v>
      </c>
      <c r="E582">
        <v>18</v>
      </c>
      <c r="F582">
        <f>orderdetails[[#This Row],[quantityOrdered]]*orderdetails[[#This Row],[priceEach]]</f>
        <v>1883.8700000000001</v>
      </c>
      <c r="G582" t="str">
        <f>VLOOKUP(orderdetails[[#This Row],[orderNumber]],orders!$A:$H,8,FALSE)</f>
        <v>2003-Q4</v>
      </c>
      <c r="H582" t="str">
        <f>VLOOKUP(orderdetails[[#This Row],[orderNumber]],orders!A:I,9,FALSE)</f>
        <v>2003-10</v>
      </c>
      <c r="I582" t="str">
        <f>VLOOKUP(orderdetails[[#This Row],[productCode]],products!$A:$I,3,FALSE)</f>
        <v>Trucks and Buses</v>
      </c>
      <c r="J582" t="str">
        <f>VLOOKUP(orderdetails[[#This Row],[productCode]],products!A:I,2,FALSE)</f>
        <v>1926 Ford Fire Engine</v>
      </c>
    </row>
    <row r="583" spans="1:10" x14ac:dyDescent="0.25">
      <c r="A583">
        <v>10165</v>
      </c>
      <c r="B583" t="s">
        <v>332</v>
      </c>
      <c r="C583">
        <v>47</v>
      </c>
      <c r="D583">
        <v>154.1</v>
      </c>
      <c r="E583">
        <v>16</v>
      </c>
      <c r="F583">
        <f>orderdetails[[#This Row],[quantityOrdered]]*orderdetails[[#This Row],[priceEach]]</f>
        <v>7242.7</v>
      </c>
      <c r="G583" t="str">
        <f>VLOOKUP(orderdetails[[#This Row],[orderNumber]],orders!$A:$H,8,FALSE)</f>
        <v>2003-Q4</v>
      </c>
      <c r="H583" t="str">
        <f>VLOOKUP(orderdetails[[#This Row],[orderNumber]],orders!A:I,9,FALSE)</f>
        <v>2003-10</v>
      </c>
      <c r="I583" t="str">
        <f>VLOOKUP(orderdetails[[#This Row],[productCode]],products!$A:$I,3,FALSE)</f>
        <v>Classic Cars</v>
      </c>
      <c r="J583" t="str">
        <f>VLOOKUP(orderdetails[[#This Row],[productCode]],products!A:I,2,FALSE)</f>
        <v>1992 Ferrari 360 Spider red</v>
      </c>
    </row>
    <row r="584" spans="1:10" x14ac:dyDescent="0.25">
      <c r="A584">
        <v>10165</v>
      </c>
      <c r="B584" t="s">
        <v>345</v>
      </c>
      <c r="C584">
        <v>50</v>
      </c>
      <c r="D584">
        <v>84.71</v>
      </c>
      <c r="E584">
        <v>1</v>
      </c>
      <c r="F584">
        <f>orderdetails[[#This Row],[quantityOrdered]]*orderdetails[[#This Row],[priceEach]]</f>
        <v>4235.5</v>
      </c>
      <c r="G584" t="str">
        <f>VLOOKUP(orderdetails[[#This Row],[orderNumber]],orders!$A:$H,8,FALSE)</f>
        <v>2003-Q4</v>
      </c>
      <c r="H584" t="str">
        <f>VLOOKUP(orderdetails[[#This Row],[orderNumber]],orders!A:I,9,FALSE)</f>
        <v>2003-10</v>
      </c>
      <c r="I584" t="str">
        <f>VLOOKUP(orderdetails[[#This Row],[productCode]],products!$A:$I,3,FALSE)</f>
        <v>Trains</v>
      </c>
      <c r="J584" t="str">
        <f>VLOOKUP(orderdetails[[#This Row],[productCode]],products!A:I,2,FALSE)</f>
        <v>Collectable Wooden Train</v>
      </c>
    </row>
    <row r="585" spans="1:10" x14ac:dyDescent="0.25">
      <c r="A585">
        <v>10165</v>
      </c>
      <c r="B585" t="s">
        <v>333</v>
      </c>
      <c r="C585">
        <v>28</v>
      </c>
      <c r="D585">
        <v>123.51</v>
      </c>
      <c r="E585">
        <v>6</v>
      </c>
      <c r="F585">
        <f>orderdetails[[#This Row],[quantityOrdered]]*orderdetails[[#This Row],[priceEach]]</f>
        <v>3458.28</v>
      </c>
      <c r="G585" t="str">
        <f>VLOOKUP(orderdetails[[#This Row],[orderNumber]],orders!$A:$H,8,FALSE)</f>
        <v>2003-Q4</v>
      </c>
      <c r="H585" t="str">
        <f>VLOOKUP(orderdetails[[#This Row],[orderNumber]],orders!A:I,9,FALSE)</f>
        <v>2003-10</v>
      </c>
      <c r="I585" t="str">
        <f>VLOOKUP(orderdetails[[#This Row],[productCode]],products!$A:$I,3,FALSE)</f>
        <v>Classic Cars</v>
      </c>
      <c r="J585" t="str">
        <f>VLOOKUP(orderdetails[[#This Row],[productCode]],products!A:I,2,FALSE)</f>
        <v>1970 Triumph Spitfire</v>
      </c>
    </row>
    <row r="586" spans="1:10" x14ac:dyDescent="0.25">
      <c r="A586">
        <v>10165</v>
      </c>
      <c r="B586" t="s">
        <v>334</v>
      </c>
      <c r="C586">
        <v>25</v>
      </c>
      <c r="D586">
        <v>46.82</v>
      </c>
      <c r="E586">
        <v>9</v>
      </c>
      <c r="F586">
        <f>orderdetails[[#This Row],[quantityOrdered]]*orderdetails[[#This Row],[priceEach]]</f>
        <v>1170.5</v>
      </c>
      <c r="G586" t="str">
        <f>VLOOKUP(orderdetails[[#This Row],[orderNumber]],orders!$A:$H,8,FALSE)</f>
        <v>2003-Q4</v>
      </c>
      <c r="H586" t="str">
        <f>VLOOKUP(orderdetails[[#This Row],[orderNumber]],orders!A:I,9,FALSE)</f>
        <v>2003-10</v>
      </c>
      <c r="I586" t="str">
        <f>VLOOKUP(orderdetails[[#This Row],[productCode]],products!$A:$I,3,FALSE)</f>
        <v>Classic Cars</v>
      </c>
      <c r="J586" t="str">
        <f>VLOOKUP(orderdetails[[#This Row],[productCode]],products!A:I,2,FALSE)</f>
        <v>1970 Dodge Coronet</v>
      </c>
    </row>
    <row r="587" spans="1:10" x14ac:dyDescent="0.25">
      <c r="A587">
        <v>10165</v>
      </c>
      <c r="B587" t="s">
        <v>323</v>
      </c>
      <c r="C587">
        <v>32</v>
      </c>
      <c r="D587">
        <v>117.57</v>
      </c>
      <c r="E587">
        <v>17</v>
      </c>
      <c r="F587">
        <f>orderdetails[[#This Row],[quantityOrdered]]*orderdetails[[#This Row],[priceEach]]</f>
        <v>3762.24</v>
      </c>
      <c r="G587" t="str">
        <f>VLOOKUP(orderdetails[[#This Row],[orderNumber]],orders!$A:$H,8,FALSE)</f>
        <v>2003-Q4</v>
      </c>
      <c r="H587" t="str">
        <f>VLOOKUP(orderdetails[[#This Row],[orderNumber]],orders!A:I,9,FALSE)</f>
        <v>2003-10</v>
      </c>
      <c r="I587" t="str">
        <f>VLOOKUP(orderdetails[[#This Row],[productCode]],products!$A:$I,3,FALSE)</f>
        <v>Trucks and Buses</v>
      </c>
      <c r="J587" t="str">
        <f>VLOOKUP(orderdetails[[#This Row],[productCode]],products!A:I,2,FALSE)</f>
        <v>1962 Volkswagen Microbus</v>
      </c>
    </row>
    <row r="588" spans="1:10" x14ac:dyDescent="0.25">
      <c r="A588">
        <v>10165</v>
      </c>
      <c r="B588" t="s">
        <v>335</v>
      </c>
      <c r="C588">
        <v>27</v>
      </c>
      <c r="D588">
        <v>31.12</v>
      </c>
      <c r="E588">
        <v>13</v>
      </c>
      <c r="F588">
        <f>orderdetails[[#This Row],[quantityOrdered]]*orderdetails[[#This Row],[priceEach]]</f>
        <v>840.24</v>
      </c>
      <c r="G588" t="str">
        <f>VLOOKUP(orderdetails[[#This Row],[orderNumber]],orders!$A:$H,8,FALSE)</f>
        <v>2003-Q4</v>
      </c>
      <c r="H588" t="str">
        <f>VLOOKUP(orderdetails[[#This Row],[orderNumber]],orders!A:I,9,FALSE)</f>
        <v>2003-10</v>
      </c>
      <c r="I588" t="str">
        <f>VLOOKUP(orderdetails[[#This Row],[productCode]],products!$A:$I,3,FALSE)</f>
        <v>Classic Cars</v>
      </c>
      <c r="J588" t="str">
        <f>VLOOKUP(orderdetails[[#This Row],[productCode]],products!A:I,2,FALSE)</f>
        <v>1958 Chevy Corvette Limited Edition</v>
      </c>
    </row>
    <row r="589" spans="1:10" x14ac:dyDescent="0.25">
      <c r="A589">
        <v>10165</v>
      </c>
      <c r="B589" t="s">
        <v>336</v>
      </c>
      <c r="C589">
        <v>24</v>
      </c>
      <c r="D589">
        <v>106.45</v>
      </c>
      <c r="E589">
        <v>8</v>
      </c>
      <c r="F589">
        <f>orderdetails[[#This Row],[quantityOrdered]]*orderdetails[[#This Row],[priceEach]]</f>
        <v>2554.8000000000002</v>
      </c>
      <c r="G589" t="str">
        <f>VLOOKUP(orderdetails[[#This Row],[orderNumber]],orders!$A:$H,8,FALSE)</f>
        <v>2003-Q4</v>
      </c>
      <c r="H589" t="str">
        <f>VLOOKUP(orderdetails[[#This Row],[orderNumber]],orders!A:I,9,FALSE)</f>
        <v>2003-10</v>
      </c>
      <c r="I589" t="str">
        <f>VLOOKUP(orderdetails[[#This Row],[productCode]],products!$A:$I,3,FALSE)</f>
        <v>Classic Cars</v>
      </c>
      <c r="J589" t="str">
        <f>VLOOKUP(orderdetails[[#This Row],[productCode]],products!A:I,2,FALSE)</f>
        <v>1992 Porsche Cayenne Turbo Silver</v>
      </c>
    </row>
    <row r="590" spans="1:10" x14ac:dyDescent="0.25">
      <c r="A590">
        <v>10165</v>
      </c>
      <c r="B590" t="s">
        <v>337</v>
      </c>
      <c r="C590">
        <v>48</v>
      </c>
      <c r="D590">
        <v>50.86</v>
      </c>
      <c r="E590">
        <v>14</v>
      </c>
      <c r="F590">
        <f>orderdetails[[#This Row],[quantityOrdered]]*orderdetails[[#This Row],[priceEach]]</f>
        <v>2441.2799999999997</v>
      </c>
      <c r="G590" t="str">
        <f>VLOOKUP(orderdetails[[#This Row],[orderNumber]],orders!$A:$H,8,FALSE)</f>
        <v>2003-Q4</v>
      </c>
      <c r="H590" t="str">
        <f>VLOOKUP(orderdetails[[#This Row],[orderNumber]],orders!A:I,9,FALSE)</f>
        <v>2003-10</v>
      </c>
      <c r="I590" t="str">
        <f>VLOOKUP(orderdetails[[#This Row],[productCode]],products!$A:$I,3,FALSE)</f>
        <v>Trucks and Buses</v>
      </c>
      <c r="J590" t="str">
        <f>VLOOKUP(orderdetails[[#This Row],[productCode]],products!A:I,2,FALSE)</f>
        <v>1954 Greyhound Scenicruiser</v>
      </c>
    </row>
    <row r="591" spans="1:10" x14ac:dyDescent="0.25">
      <c r="A591">
        <v>10165</v>
      </c>
      <c r="B591" t="s">
        <v>338</v>
      </c>
      <c r="C591">
        <v>44</v>
      </c>
      <c r="D591">
        <v>55.3</v>
      </c>
      <c r="E591">
        <v>7</v>
      </c>
      <c r="F591">
        <f>orderdetails[[#This Row],[quantityOrdered]]*orderdetails[[#This Row],[priceEach]]</f>
        <v>2433.1999999999998</v>
      </c>
      <c r="G591" t="str">
        <f>VLOOKUP(orderdetails[[#This Row],[orderNumber]],orders!$A:$H,8,FALSE)</f>
        <v>2003-Q4</v>
      </c>
      <c r="H591" t="str">
        <f>VLOOKUP(orderdetails[[#This Row],[orderNumber]],orders!A:I,9,FALSE)</f>
        <v>2003-10</v>
      </c>
      <c r="I591" t="str">
        <f>VLOOKUP(orderdetails[[#This Row],[productCode]],products!$A:$I,3,FALSE)</f>
        <v>Trains</v>
      </c>
      <c r="J591" t="str">
        <f>VLOOKUP(orderdetails[[#This Row],[productCode]],products!A:I,2,FALSE)</f>
        <v>1950's Chicago Surface Lines Streetcar</v>
      </c>
    </row>
    <row r="592" spans="1:10" x14ac:dyDescent="0.25">
      <c r="A592">
        <v>10165</v>
      </c>
      <c r="B592" t="s">
        <v>339</v>
      </c>
      <c r="C592">
        <v>48</v>
      </c>
      <c r="D592">
        <v>106.49</v>
      </c>
      <c r="E592">
        <v>10</v>
      </c>
      <c r="F592">
        <f>orderdetails[[#This Row],[quantityOrdered]]*orderdetails[[#This Row],[priceEach]]</f>
        <v>5111.5199999999995</v>
      </c>
      <c r="G592" t="str">
        <f>VLOOKUP(orderdetails[[#This Row],[orderNumber]],orders!$A:$H,8,FALSE)</f>
        <v>2003-Q4</v>
      </c>
      <c r="H592" t="str">
        <f>VLOOKUP(orderdetails[[#This Row],[orderNumber]],orders!A:I,9,FALSE)</f>
        <v>2003-10</v>
      </c>
      <c r="I592" t="str">
        <f>VLOOKUP(orderdetails[[#This Row],[productCode]],products!$A:$I,3,FALSE)</f>
        <v>Trucks and Buses</v>
      </c>
      <c r="J592" t="str">
        <f>VLOOKUP(orderdetails[[#This Row],[productCode]],products!A:I,2,FALSE)</f>
        <v>Diamond T620 Semi-Skirted Tanker</v>
      </c>
    </row>
    <row r="593" spans="1:10" x14ac:dyDescent="0.25">
      <c r="A593">
        <v>10165</v>
      </c>
      <c r="B593" t="s">
        <v>340</v>
      </c>
      <c r="C593">
        <v>38</v>
      </c>
      <c r="D593">
        <v>49.21</v>
      </c>
      <c r="E593">
        <v>5</v>
      </c>
      <c r="F593">
        <f>orderdetails[[#This Row],[quantityOrdered]]*orderdetails[[#This Row],[priceEach]]</f>
        <v>1869.98</v>
      </c>
      <c r="G593" t="str">
        <f>VLOOKUP(orderdetails[[#This Row],[orderNumber]],orders!$A:$H,8,FALSE)</f>
        <v>2003-Q4</v>
      </c>
      <c r="H593" t="str">
        <f>VLOOKUP(orderdetails[[#This Row],[orderNumber]],orders!A:I,9,FALSE)</f>
        <v>2003-10</v>
      </c>
      <c r="I593" t="str">
        <f>VLOOKUP(orderdetails[[#This Row],[productCode]],products!$A:$I,3,FALSE)</f>
        <v>Trains</v>
      </c>
      <c r="J593" t="str">
        <f>VLOOKUP(orderdetails[[#This Row],[productCode]],products!A:I,2,FALSE)</f>
        <v>1962 City of Detroit Streetcar</v>
      </c>
    </row>
    <row r="594" spans="1:10" x14ac:dyDescent="0.25">
      <c r="A594">
        <v>10166</v>
      </c>
      <c r="B594" t="s">
        <v>344</v>
      </c>
      <c r="C594">
        <v>43</v>
      </c>
      <c r="D594">
        <v>136.59</v>
      </c>
      <c r="E594">
        <v>2</v>
      </c>
      <c r="F594">
        <f>orderdetails[[#This Row],[quantityOrdered]]*orderdetails[[#This Row],[priceEach]]</f>
        <v>5873.37</v>
      </c>
      <c r="G594" t="str">
        <f>VLOOKUP(orderdetails[[#This Row],[orderNumber]],orders!$A:$H,8,FALSE)</f>
        <v>2003-Q4</v>
      </c>
      <c r="H594" t="str">
        <f>VLOOKUP(orderdetails[[#This Row],[orderNumber]],orders!A:I,9,FALSE)</f>
        <v>2003-10</v>
      </c>
      <c r="I594" t="str">
        <f>VLOOKUP(orderdetails[[#This Row],[productCode]],products!$A:$I,3,FALSE)</f>
        <v>Vintage Cars</v>
      </c>
      <c r="J594" t="str">
        <f>VLOOKUP(orderdetails[[#This Row],[productCode]],products!A:I,2,FALSE)</f>
        <v>1903 Ford Model A</v>
      </c>
    </row>
    <row r="595" spans="1:10" x14ac:dyDescent="0.25">
      <c r="A595">
        <v>10166</v>
      </c>
      <c r="B595" t="s">
        <v>346</v>
      </c>
      <c r="C595">
        <v>26</v>
      </c>
      <c r="D595">
        <v>72.849999999999994</v>
      </c>
      <c r="E595">
        <v>1</v>
      </c>
      <c r="F595">
        <f>orderdetails[[#This Row],[quantityOrdered]]*orderdetails[[#This Row],[priceEach]]</f>
        <v>1894.1</v>
      </c>
      <c r="G595" t="str">
        <f>VLOOKUP(orderdetails[[#This Row],[orderNumber]],orders!$A:$H,8,FALSE)</f>
        <v>2003-Q4</v>
      </c>
      <c r="H595" t="str">
        <f>VLOOKUP(orderdetails[[#This Row],[orderNumber]],orders!A:I,9,FALSE)</f>
        <v>2003-10</v>
      </c>
      <c r="I595" t="str">
        <f>VLOOKUP(orderdetails[[#This Row],[productCode]],products!$A:$I,3,FALSE)</f>
        <v>Vintage Cars</v>
      </c>
      <c r="J595" t="str">
        <f>VLOOKUP(orderdetails[[#This Row],[productCode]],products!A:I,2,FALSE)</f>
        <v>1904 Buick Runabout</v>
      </c>
    </row>
    <row r="596" spans="1:10" x14ac:dyDescent="0.25">
      <c r="A596">
        <v>10166</v>
      </c>
      <c r="B596" t="s">
        <v>351</v>
      </c>
      <c r="C596">
        <v>29</v>
      </c>
      <c r="D596">
        <v>76.22</v>
      </c>
      <c r="E596">
        <v>3</v>
      </c>
      <c r="F596">
        <f>orderdetails[[#This Row],[quantityOrdered]]*orderdetails[[#This Row],[priceEach]]</f>
        <v>2210.38</v>
      </c>
      <c r="G596" t="str">
        <f>VLOOKUP(orderdetails[[#This Row],[orderNumber]],orders!$A:$H,8,FALSE)</f>
        <v>2003-Q4</v>
      </c>
      <c r="H596" t="str">
        <f>VLOOKUP(orderdetails[[#This Row],[orderNumber]],orders!A:I,9,FALSE)</f>
        <v>2003-10</v>
      </c>
      <c r="I596" t="str">
        <f>VLOOKUP(orderdetails[[#This Row],[productCode]],products!$A:$I,3,FALSE)</f>
        <v>Ships</v>
      </c>
      <c r="J596" t="str">
        <f>VLOOKUP(orderdetails[[#This Row],[productCode]],products!A:I,2,FALSE)</f>
        <v>The Mayflower</v>
      </c>
    </row>
    <row r="597" spans="1:10" x14ac:dyDescent="0.25">
      <c r="A597">
        <v>10167</v>
      </c>
      <c r="B597" t="s">
        <v>341</v>
      </c>
      <c r="C597">
        <v>44</v>
      </c>
      <c r="D597">
        <v>123.76</v>
      </c>
      <c r="E597">
        <v>9</v>
      </c>
      <c r="F597">
        <f>orderdetails[[#This Row],[quantityOrdered]]*orderdetails[[#This Row],[priceEach]]</f>
        <v>5445.4400000000005</v>
      </c>
      <c r="G597" t="str">
        <f>VLOOKUP(orderdetails[[#This Row],[orderNumber]],orders!$A:$H,8,FALSE)</f>
        <v>2003-Q4</v>
      </c>
      <c r="H597" t="str">
        <f>VLOOKUP(orderdetails[[#This Row],[orderNumber]],orders!A:I,9,FALSE)</f>
        <v>2003-10</v>
      </c>
      <c r="I597" t="str">
        <f>VLOOKUP(orderdetails[[#This Row],[productCode]],products!$A:$I,3,FALSE)</f>
        <v>Classic Cars</v>
      </c>
      <c r="J597" t="str">
        <f>VLOOKUP(orderdetails[[#This Row],[productCode]],products!A:I,2,FALSE)</f>
        <v>1972 Alfa Romeo GTA</v>
      </c>
    </row>
    <row r="598" spans="1:10" x14ac:dyDescent="0.25">
      <c r="A598">
        <v>10167</v>
      </c>
      <c r="B598" t="s">
        <v>356</v>
      </c>
      <c r="C598">
        <v>43</v>
      </c>
      <c r="D598">
        <v>141.91999999999999</v>
      </c>
      <c r="E598">
        <v>1</v>
      </c>
      <c r="F598">
        <f>orderdetails[[#This Row],[quantityOrdered]]*orderdetails[[#This Row],[priceEach]]</f>
        <v>6102.5599999999995</v>
      </c>
      <c r="G598" t="str">
        <f>VLOOKUP(orderdetails[[#This Row],[orderNumber]],orders!$A:$H,8,FALSE)</f>
        <v>2003-Q4</v>
      </c>
      <c r="H598" t="str">
        <f>VLOOKUP(orderdetails[[#This Row],[orderNumber]],orders!A:I,9,FALSE)</f>
        <v>2003-10</v>
      </c>
      <c r="I598" t="str">
        <f>VLOOKUP(orderdetails[[#This Row],[productCode]],products!$A:$I,3,FALSE)</f>
        <v>Planes</v>
      </c>
      <c r="J598" t="str">
        <f>VLOOKUP(orderdetails[[#This Row],[productCode]],products!A:I,2,FALSE)</f>
        <v>1980s Black Hawk Helicopter</v>
      </c>
    </row>
    <row r="599" spans="1:10" x14ac:dyDescent="0.25">
      <c r="A599">
        <v>10167</v>
      </c>
      <c r="B599" t="s">
        <v>358</v>
      </c>
      <c r="C599">
        <v>46</v>
      </c>
      <c r="D599">
        <v>69.680000000000007</v>
      </c>
      <c r="E599">
        <v>7</v>
      </c>
      <c r="F599">
        <f>orderdetails[[#This Row],[quantityOrdered]]*orderdetails[[#This Row],[priceEach]]</f>
        <v>3205.28</v>
      </c>
      <c r="G599" t="str">
        <f>VLOOKUP(orderdetails[[#This Row],[orderNumber]],orders!$A:$H,8,FALSE)</f>
        <v>2003-Q4</v>
      </c>
      <c r="H599" t="str">
        <f>VLOOKUP(orderdetails[[#This Row],[orderNumber]],orders!A:I,9,FALSE)</f>
        <v>2003-10</v>
      </c>
      <c r="I599" t="str">
        <f>VLOOKUP(orderdetails[[#This Row],[productCode]],products!$A:$I,3,FALSE)</f>
        <v>Ships</v>
      </c>
      <c r="J599" t="str">
        <f>VLOOKUP(orderdetails[[#This Row],[productCode]],products!A:I,2,FALSE)</f>
        <v>1999 Yamaha Speed Boat</v>
      </c>
    </row>
    <row r="600" spans="1:10" x14ac:dyDescent="0.25">
      <c r="A600">
        <v>10167</v>
      </c>
      <c r="B600" t="s">
        <v>359</v>
      </c>
      <c r="C600">
        <v>34</v>
      </c>
      <c r="D600">
        <v>84.7</v>
      </c>
      <c r="E600">
        <v>6</v>
      </c>
      <c r="F600">
        <f>orderdetails[[#This Row],[quantityOrdered]]*orderdetails[[#This Row],[priceEach]]</f>
        <v>2879.8</v>
      </c>
      <c r="G600" t="str">
        <f>VLOOKUP(orderdetails[[#This Row],[orderNumber]],orders!$A:$H,8,FALSE)</f>
        <v>2003-Q4</v>
      </c>
      <c r="H600" t="str">
        <f>VLOOKUP(orderdetails[[#This Row],[orderNumber]],orders!A:I,9,FALSE)</f>
        <v>2003-10</v>
      </c>
      <c r="I600" t="str">
        <f>VLOOKUP(orderdetails[[#This Row],[productCode]],products!$A:$I,3,FALSE)</f>
        <v>Vintage Cars</v>
      </c>
      <c r="J600" t="str">
        <f>VLOOKUP(orderdetails[[#This Row],[productCode]],products!A:I,2,FALSE)</f>
        <v>1941 Chevrolet Special Deluxe Cabriolet</v>
      </c>
    </row>
    <row r="601" spans="1:10" x14ac:dyDescent="0.25">
      <c r="A601">
        <v>10167</v>
      </c>
      <c r="B601" t="s">
        <v>347</v>
      </c>
      <c r="C601">
        <v>33</v>
      </c>
      <c r="D601">
        <v>110.6</v>
      </c>
      <c r="E601">
        <v>16</v>
      </c>
      <c r="F601">
        <f>orderdetails[[#This Row],[quantityOrdered]]*orderdetails[[#This Row],[priceEach]]</f>
        <v>3649.7999999999997</v>
      </c>
      <c r="G601" t="str">
        <f>VLOOKUP(orderdetails[[#This Row],[orderNumber]],orders!$A:$H,8,FALSE)</f>
        <v>2003-Q4</v>
      </c>
      <c r="H601" t="str">
        <f>VLOOKUP(orderdetails[[#This Row],[orderNumber]],orders!A:I,9,FALSE)</f>
        <v>2003-10</v>
      </c>
      <c r="I601" t="str">
        <f>VLOOKUP(orderdetails[[#This Row],[productCode]],products!$A:$I,3,FALSE)</f>
        <v>Ships</v>
      </c>
      <c r="J601" t="str">
        <f>VLOOKUP(orderdetails[[#This Row],[productCode]],products!A:I,2,FALSE)</f>
        <v>18th century schooner</v>
      </c>
    </row>
    <row r="602" spans="1:10" x14ac:dyDescent="0.25">
      <c r="A602">
        <v>10167</v>
      </c>
      <c r="B602" t="s">
        <v>361</v>
      </c>
      <c r="C602">
        <v>21</v>
      </c>
      <c r="D602">
        <v>54.81</v>
      </c>
      <c r="E602">
        <v>2</v>
      </c>
      <c r="F602">
        <f>orderdetails[[#This Row],[quantityOrdered]]*orderdetails[[#This Row],[priceEach]]</f>
        <v>1151.01</v>
      </c>
      <c r="G602" t="str">
        <f>VLOOKUP(orderdetails[[#This Row],[orderNumber]],orders!$A:$H,8,FALSE)</f>
        <v>2003-Q4</v>
      </c>
      <c r="H602" t="str">
        <f>VLOOKUP(orderdetails[[#This Row],[orderNumber]],orders!A:I,9,FALSE)</f>
        <v>2003-10</v>
      </c>
      <c r="I602" t="str">
        <f>VLOOKUP(orderdetails[[#This Row],[productCode]],products!$A:$I,3,FALSE)</f>
        <v>Planes</v>
      </c>
      <c r="J602" t="str">
        <f>VLOOKUP(orderdetails[[#This Row],[productCode]],products!A:I,2,FALSE)</f>
        <v>1900s Vintage Bi-Plane</v>
      </c>
    </row>
    <row r="603" spans="1:10" x14ac:dyDescent="0.25">
      <c r="A603">
        <v>10167</v>
      </c>
      <c r="B603" t="s">
        <v>348</v>
      </c>
      <c r="C603">
        <v>20</v>
      </c>
      <c r="D603">
        <v>77</v>
      </c>
      <c r="E603">
        <v>11</v>
      </c>
      <c r="F603">
        <f>orderdetails[[#This Row],[quantityOrdered]]*orderdetails[[#This Row],[priceEach]]</f>
        <v>1540</v>
      </c>
      <c r="G603" t="str">
        <f>VLOOKUP(orderdetails[[#This Row],[orderNumber]],orders!$A:$H,8,FALSE)</f>
        <v>2003-Q4</v>
      </c>
      <c r="H603" t="str">
        <f>VLOOKUP(orderdetails[[#This Row],[orderNumber]],orders!A:I,9,FALSE)</f>
        <v>2003-10</v>
      </c>
      <c r="I603" t="str">
        <f>VLOOKUP(orderdetails[[#This Row],[productCode]],products!$A:$I,3,FALSE)</f>
        <v>Vintage Cars</v>
      </c>
      <c r="J603" t="str">
        <f>VLOOKUP(orderdetails[[#This Row],[productCode]],products!A:I,2,FALSE)</f>
        <v>1912 Ford Model T Delivery Wagon</v>
      </c>
    </row>
    <row r="604" spans="1:10" x14ac:dyDescent="0.25">
      <c r="A604">
        <v>10167</v>
      </c>
      <c r="B604" t="s">
        <v>362</v>
      </c>
      <c r="C604">
        <v>32</v>
      </c>
      <c r="D604">
        <v>64.44</v>
      </c>
      <c r="E604">
        <v>3</v>
      </c>
      <c r="F604">
        <f>orderdetails[[#This Row],[quantityOrdered]]*orderdetails[[#This Row],[priceEach]]</f>
        <v>2062.08</v>
      </c>
      <c r="G604" t="str">
        <f>VLOOKUP(orderdetails[[#This Row],[orderNumber]],orders!$A:$H,8,FALSE)</f>
        <v>2003-Q4</v>
      </c>
      <c r="H604" t="str">
        <f>VLOOKUP(orderdetails[[#This Row],[orderNumber]],orders!A:I,9,FALSE)</f>
        <v>2003-10</v>
      </c>
      <c r="I604" t="str">
        <f>VLOOKUP(orderdetails[[#This Row],[productCode]],products!$A:$I,3,FALSE)</f>
        <v>Vintage Cars</v>
      </c>
      <c r="J604" t="str">
        <f>VLOOKUP(orderdetails[[#This Row],[productCode]],products!A:I,2,FALSE)</f>
        <v>1937 Horch 930V Limousine</v>
      </c>
    </row>
    <row r="605" spans="1:10" x14ac:dyDescent="0.25">
      <c r="A605">
        <v>10167</v>
      </c>
      <c r="B605" t="s">
        <v>349</v>
      </c>
      <c r="C605">
        <v>29</v>
      </c>
      <c r="D605">
        <v>73.8</v>
      </c>
      <c r="E605">
        <v>8</v>
      </c>
      <c r="F605">
        <f>orderdetails[[#This Row],[quantityOrdered]]*orderdetails[[#This Row],[priceEach]]</f>
        <v>2140.1999999999998</v>
      </c>
      <c r="G605" t="str">
        <f>VLOOKUP(orderdetails[[#This Row],[orderNumber]],orders!$A:$H,8,FALSE)</f>
        <v>2003-Q4</v>
      </c>
      <c r="H605" t="str">
        <f>VLOOKUP(orderdetails[[#This Row],[orderNumber]],orders!A:I,9,FALSE)</f>
        <v>2003-10</v>
      </c>
      <c r="I605" t="str">
        <f>VLOOKUP(orderdetails[[#This Row],[productCode]],products!$A:$I,3,FALSE)</f>
        <v>Vintage Cars</v>
      </c>
      <c r="J605" t="str">
        <f>VLOOKUP(orderdetails[[#This Row],[productCode]],products!A:I,2,FALSE)</f>
        <v>1940 Ford Delivery Sedan</v>
      </c>
    </row>
    <row r="606" spans="1:10" x14ac:dyDescent="0.25">
      <c r="A606">
        <v>10167</v>
      </c>
      <c r="B606" t="s">
        <v>350</v>
      </c>
      <c r="C606">
        <v>43</v>
      </c>
      <c r="D606">
        <v>66</v>
      </c>
      <c r="E606">
        <v>12</v>
      </c>
      <c r="F606">
        <f>orderdetails[[#This Row],[quantityOrdered]]*orderdetails[[#This Row],[priceEach]]</f>
        <v>2838</v>
      </c>
      <c r="G606" t="str">
        <f>VLOOKUP(orderdetails[[#This Row],[orderNumber]],orders!$A:$H,8,FALSE)</f>
        <v>2003-Q4</v>
      </c>
      <c r="H606" t="str">
        <f>VLOOKUP(orderdetails[[#This Row],[orderNumber]],orders!A:I,9,FALSE)</f>
        <v>2003-10</v>
      </c>
      <c r="I606" t="str">
        <f>VLOOKUP(orderdetails[[#This Row],[productCode]],products!$A:$I,3,FALSE)</f>
        <v>Ships</v>
      </c>
      <c r="J606" t="str">
        <f>VLOOKUP(orderdetails[[#This Row],[productCode]],products!A:I,2,FALSE)</f>
        <v>The Schooner Bluenose</v>
      </c>
    </row>
    <row r="607" spans="1:10" x14ac:dyDescent="0.25">
      <c r="A607">
        <v>10167</v>
      </c>
      <c r="B607" t="s">
        <v>368</v>
      </c>
      <c r="C607">
        <v>29</v>
      </c>
      <c r="D607">
        <v>87.8</v>
      </c>
      <c r="E607">
        <v>5</v>
      </c>
      <c r="F607">
        <f>orderdetails[[#This Row],[quantityOrdered]]*orderdetails[[#This Row],[priceEach]]</f>
        <v>2546.1999999999998</v>
      </c>
      <c r="G607" t="str">
        <f>VLOOKUP(orderdetails[[#This Row],[orderNumber]],orders!$A:$H,8,FALSE)</f>
        <v>2003-Q4</v>
      </c>
      <c r="H607" t="str">
        <f>VLOOKUP(orderdetails[[#This Row],[orderNumber]],orders!A:I,9,FALSE)</f>
        <v>2003-10</v>
      </c>
      <c r="I607" t="str">
        <f>VLOOKUP(orderdetails[[#This Row],[productCode]],products!$A:$I,3,FALSE)</f>
        <v>Ships</v>
      </c>
      <c r="J607" t="str">
        <f>VLOOKUP(orderdetails[[#This Row],[productCode]],products!A:I,2,FALSE)</f>
        <v>HMS Bounty</v>
      </c>
    </row>
    <row r="608" spans="1:10" x14ac:dyDescent="0.25">
      <c r="A608">
        <v>10167</v>
      </c>
      <c r="B608" t="s">
        <v>352</v>
      </c>
      <c r="C608">
        <v>46</v>
      </c>
      <c r="D608">
        <v>62.16</v>
      </c>
      <c r="E608">
        <v>10</v>
      </c>
      <c r="F608">
        <f>orderdetails[[#This Row],[quantityOrdered]]*orderdetails[[#This Row],[priceEach]]</f>
        <v>2859.3599999999997</v>
      </c>
      <c r="G608" t="str">
        <f>VLOOKUP(orderdetails[[#This Row],[orderNumber]],orders!$A:$H,8,FALSE)</f>
        <v>2003-Q4</v>
      </c>
      <c r="H608" t="str">
        <f>VLOOKUP(orderdetails[[#This Row],[orderNumber]],orders!A:I,9,FALSE)</f>
        <v>2003-10</v>
      </c>
      <c r="I608" t="str">
        <f>VLOOKUP(orderdetails[[#This Row],[productCode]],products!$A:$I,3,FALSE)</f>
        <v>Ships</v>
      </c>
      <c r="J608" t="str">
        <f>VLOOKUP(orderdetails[[#This Row],[productCode]],products!A:I,2,FALSE)</f>
        <v>The USS Constitution Ship</v>
      </c>
    </row>
    <row r="609" spans="1:10" x14ac:dyDescent="0.25">
      <c r="A609">
        <v>10167</v>
      </c>
      <c r="B609" t="s">
        <v>353</v>
      </c>
      <c r="C609">
        <v>24</v>
      </c>
      <c r="D609">
        <v>85.14</v>
      </c>
      <c r="E609">
        <v>13</v>
      </c>
      <c r="F609">
        <f>orderdetails[[#This Row],[quantityOrdered]]*orderdetails[[#This Row],[priceEach]]</f>
        <v>2043.3600000000001</v>
      </c>
      <c r="G609" t="str">
        <f>VLOOKUP(orderdetails[[#This Row],[orderNumber]],orders!$A:$H,8,FALSE)</f>
        <v>2003-Q4</v>
      </c>
      <c r="H609" t="str">
        <f>VLOOKUP(orderdetails[[#This Row],[orderNumber]],orders!A:I,9,FALSE)</f>
        <v>2003-10</v>
      </c>
      <c r="I609" t="str">
        <f>VLOOKUP(orderdetails[[#This Row],[productCode]],products!$A:$I,3,FALSE)</f>
        <v>Ships</v>
      </c>
      <c r="J609" t="str">
        <f>VLOOKUP(orderdetails[[#This Row],[productCode]],products!A:I,2,FALSE)</f>
        <v>The Titanic</v>
      </c>
    </row>
    <row r="610" spans="1:10" x14ac:dyDescent="0.25">
      <c r="A610">
        <v>10167</v>
      </c>
      <c r="B610" t="s">
        <v>354</v>
      </c>
      <c r="C610">
        <v>28</v>
      </c>
      <c r="D610">
        <v>83.42</v>
      </c>
      <c r="E610">
        <v>14</v>
      </c>
      <c r="F610">
        <f>orderdetails[[#This Row],[quantityOrdered]]*orderdetails[[#This Row],[priceEach]]</f>
        <v>2335.7600000000002</v>
      </c>
      <c r="G610" t="str">
        <f>VLOOKUP(orderdetails[[#This Row],[orderNumber]],orders!$A:$H,8,FALSE)</f>
        <v>2003-Q4</v>
      </c>
      <c r="H610" t="str">
        <f>VLOOKUP(orderdetails[[#This Row],[orderNumber]],orders!A:I,9,FALSE)</f>
        <v>2003-10</v>
      </c>
      <c r="I610" t="str">
        <f>VLOOKUP(orderdetails[[#This Row],[productCode]],products!$A:$I,3,FALSE)</f>
        <v>Ships</v>
      </c>
      <c r="J610" t="str">
        <f>VLOOKUP(orderdetails[[#This Row],[productCode]],products!A:I,2,FALSE)</f>
        <v>The Queen Mary</v>
      </c>
    </row>
    <row r="611" spans="1:10" x14ac:dyDescent="0.25">
      <c r="A611">
        <v>10167</v>
      </c>
      <c r="B611" t="s">
        <v>373</v>
      </c>
      <c r="C611">
        <v>40</v>
      </c>
      <c r="D611">
        <v>42.71</v>
      </c>
      <c r="E611">
        <v>4</v>
      </c>
      <c r="F611">
        <f>orderdetails[[#This Row],[quantityOrdered]]*orderdetails[[#This Row],[priceEach]]</f>
        <v>1708.4</v>
      </c>
      <c r="G611" t="str">
        <f>VLOOKUP(orderdetails[[#This Row],[orderNumber]],orders!$A:$H,8,FALSE)</f>
        <v>2003-Q4</v>
      </c>
      <c r="H611" t="str">
        <f>VLOOKUP(orderdetails[[#This Row],[orderNumber]],orders!A:I,9,FALSE)</f>
        <v>2003-10</v>
      </c>
      <c r="I611" t="str">
        <f>VLOOKUP(orderdetails[[#This Row],[productCode]],products!$A:$I,3,FALSE)</f>
        <v>Planes</v>
      </c>
      <c r="J611" t="str">
        <f>VLOOKUP(orderdetails[[#This Row],[productCode]],products!A:I,2,FALSE)</f>
        <v>Boeing X-32A JSF</v>
      </c>
    </row>
    <row r="612" spans="1:10" x14ac:dyDescent="0.25">
      <c r="A612">
        <v>10167</v>
      </c>
      <c r="B612" t="s">
        <v>355</v>
      </c>
      <c r="C612">
        <v>38</v>
      </c>
      <c r="D612">
        <v>43.68</v>
      </c>
      <c r="E612">
        <v>15</v>
      </c>
      <c r="F612">
        <f>orderdetails[[#This Row],[quantityOrdered]]*orderdetails[[#This Row],[priceEach]]</f>
        <v>1659.84</v>
      </c>
      <c r="G612" t="str">
        <f>VLOOKUP(orderdetails[[#This Row],[orderNumber]],orders!$A:$H,8,FALSE)</f>
        <v>2003-Q4</v>
      </c>
      <c r="H612" t="str">
        <f>VLOOKUP(orderdetails[[#This Row],[orderNumber]],orders!A:I,9,FALSE)</f>
        <v>2003-10</v>
      </c>
      <c r="I612" t="str">
        <f>VLOOKUP(orderdetails[[#This Row],[productCode]],products!$A:$I,3,FALSE)</f>
        <v>Ships</v>
      </c>
      <c r="J612" t="str">
        <f>VLOOKUP(orderdetails[[#This Row],[productCode]],products!A:I,2,FALSE)</f>
        <v>Pont Yacht</v>
      </c>
    </row>
    <row r="613" spans="1:10" x14ac:dyDescent="0.25">
      <c r="A613">
        <v>10168</v>
      </c>
      <c r="B613" t="s">
        <v>374</v>
      </c>
      <c r="C613">
        <v>36</v>
      </c>
      <c r="D613">
        <v>94.74</v>
      </c>
      <c r="E613">
        <v>1</v>
      </c>
      <c r="F613">
        <f>orderdetails[[#This Row],[quantityOrdered]]*orderdetails[[#This Row],[priceEach]]</f>
        <v>3410.64</v>
      </c>
      <c r="G613" t="str">
        <f>VLOOKUP(orderdetails[[#This Row],[orderNumber]],orders!$A:$H,8,FALSE)</f>
        <v>2003-Q4</v>
      </c>
      <c r="H613" t="str">
        <f>VLOOKUP(orderdetails[[#This Row],[orderNumber]],orders!A:I,9,FALSE)</f>
        <v>2003-10</v>
      </c>
      <c r="I613" t="str">
        <f>VLOOKUP(orderdetails[[#This Row],[productCode]],products!$A:$I,3,FALSE)</f>
        <v>Motorcycles</v>
      </c>
      <c r="J613" t="str">
        <f>VLOOKUP(orderdetails[[#This Row],[productCode]],products!A:I,2,FALSE)</f>
        <v>1969 Harley Davidson Ultimate Chopper</v>
      </c>
    </row>
    <row r="614" spans="1:10" x14ac:dyDescent="0.25">
      <c r="A614">
        <v>10168</v>
      </c>
      <c r="B614" t="s">
        <v>375</v>
      </c>
      <c r="C614">
        <v>27</v>
      </c>
      <c r="D614">
        <v>97.53</v>
      </c>
      <c r="E614">
        <v>4</v>
      </c>
      <c r="F614">
        <f>orderdetails[[#This Row],[quantityOrdered]]*orderdetails[[#This Row],[priceEach]]</f>
        <v>2633.31</v>
      </c>
      <c r="G614" t="str">
        <f>VLOOKUP(orderdetails[[#This Row],[orderNumber]],orders!$A:$H,8,FALSE)</f>
        <v>2003-Q4</v>
      </c>
      <c r="H614" t="str">
        <f>VLOOKUP(orderdetails[[#This Row],[orderNumber]],orders!A:I,9,FALSE)</f>
        <v>2003-10</v>
      </c>
      <c r="I614" t="str">
        <f>VLOOKUP(orderdetails[[#This Row],[productCode]],products!$A:$I,3,FALSE)</f>
        <v>Motorcycles</v>
      </c>
      <c r="J614" t="str">
        <f>VLOOKUP(orderdetails[[#This Row],[productCode]],products!A:I,2,FALSE)</f>
        <v>1996 Moto Guzzi 1100i</v>
      </c>
    </row>
    <row r="615" spans="1:10" x14ac:dyDescent="0.25">
      <c r="A615">
        <v>10168</v>
      </c>
      <c r="B615" t="s">
        <v>376</v>
      </c>
      <c r="C615">
        <v>20</v>
      </c>
      <c r="D615">
        <v>160.74</v>
      </c>
      <c r="E615">
        <v>3</v>
      </c>
      <c r="F615">
        <f>orderdetails[[#This Row],[quantityOrdered]]*orderdetails[[#This Row],[priceEach]]</f>
        <v>3214.8</v>
      </c>
      <c r="G615" t="str">
        <f>VLOOKUP(orderdetails[[#This Row],[orderNumber]],orders!$A:$H,8,FALSE)</f>
        <v>2003-Q4</v>
      </c>
      <c r="H615" t="str">
        <f>VLOOKUP(orderdetails[[#This Row],[orderNumber]],orders!A:I,9,FALSE)</f>
        <v>2003-10</v>
      </c>
      <c r="I615" t="str">
        <f>VLOOKUP(orderdetails[[#This Row],[productCode]],products!$A:$I,3,FALSE)</f>
        <v>Motorcycles</v>
      </c>
      <c r="J615" t="str">
        <f>VLOOKUP(orderdetails[[#This Row],[productCode]],products!A:I,2,FALSE)</f>
        <v>2003 Harley-Davidson Eagle Drag Bike</v>
      </c>
    </row>
    <row r="616" spans="1:10" x14ac:dyDescent="0.25">
      <c r="A616">
        <v>10168</v>
      </c>
      <c r="B616" t="s">
        <v>357</v>
      </c>
      <c r="C616">
        <v>21</v>
      </c>
      <c r="D616">
        <v>75.19</v>
      </c>
      <c r="E616">
        <v>9</v>
      </c>
      <c r="F616">
        <f>orderdetails[[#This Row],[quantityOrdered]]*orderdetails[[#This Row],[priceEach]]</f>
        <v>1578.99</v>
      </c>
      <c r="G616" t="str">
        <f>VLOOKUP(orderdetails[[#This Row],[orderNumber]],orders!$A:$H,8,FALSE)</f>
        <v>2003-Q4</v>
      </c>
      <c r="H616" t="str">
        <f>VLOOKUP(orderdetails[[#This Row],[orderNumber]],orders!A:I,9,FALSE)</f>
        <v>2003-10</v>
      </c>
      <c r="I616" t="str">
        <f>VLOOKUP(orderdetails[[#This Row],[productCode]],products!$A:$I,3,FALSE)</f>
        <v>Planes</v>
      </c>
      <c r="J616" t="str">
        <f>VLOOKUP(orderdetails[[#This Row],[productCode]],products!A:I,2,FALSE)</f>
        <v>P-51-D Mustang</v>
      </c>
    </row>
    <row r="617" spans="1:10" x14ac:dyDescent="0.25">
      <c r="A617">
        <v>10168</v>
      </c>
      <c r="B617" t="s">
        <v>378</v>
      </c>
      <c r="C617">
        <v>46</v>
      </c>
      <c r="D617">
        <v>49.06</v>
      </c>
      <c r="E617">
        <v>5</v>
      </c>
      <c r="F617">
        <f>orderdetails[[#This Row],[quantityOrdered]]*orderdetails[[#This Row],[priceEach]]</f>
        <v>2256.7600000000002</v>
      </c>
      <c r="G617" t="str">
        <f>VLOOKUP(orderdetails[[#This Row],[orderNumber]],orders!$A:$H,8,FALSE)</f>
        <v>2003-Q4</v>
      </c>
      <c r="H617" t="str">
        <f>VLOOKUP(orderdetails[[#This Row],[orderNumber]],orders!A:I,9,FALSE)</f>
        <v>2003-10</v>
      </c>
      <c r="I617" t="str">
        <f>VLOOKUP(orderdetails[[#This Row],[productCode]],products!$A:$I,3,FALSE)</f>
        <v>Motorcycles</v>
      </c>
      <c r="J617" t="str">
        <f>VLOOKUP(orderdetails[[#This Row],[productCode]],products!A:I,2,FALSE)</f>
        <v>1936 Harley Davidson El Knucklehead</v>
      </c>
    </row>
    <row r="618" spans="1:10" x14ac:dyDescent="0.25">
      <c r="A618">
        <v>10168</v>
      </c>
      <c r="B618" t="s">
        <v>379</v>
      </c>
      <c r="C618">
        <v>50</v>
      </c>
      <c r="D618">
        <v>103.68</v>
      </c>
      <c r="E618">
        <v>2</v>
      </c>
      <c r="F618">
        <f>orderdetails[[#This Row],[quantityOrdered]]*orderdetails[[#This Row],[priceEach]]</f>
        <v>5184</v>
      </c>
      <c r="G618" t="str">
        <f>VLOOKUP(orderdetails[[#This Row],[orderNumber]],orders!$A:$H,8,FALSE)</f>
        <v>2003-Q4</v>
      </c>
      <c r="H618" t="str">
        <f>VLOOKUP(orderdetails[[#This Row],[orderNumber]],orders!A:I,9,FALSE)</f>
        <v>2003-10</v>
      </c>
      <c r="I618" t="str">
        <f>VLOOKUP(orderdetails[[#This Row],[productCode]],products!$A:$I,3,FALSE)</f>
        <v>Motorcycles</v>
      </c>
      <c r="J618" t="str">
        <f>VLOOKUP(orderdetails[[#This Row],[productCode]],products!A:I,2,FALSE)</f>
        <v>1997 BMW R 1100 S</v>
      </c>
    </row>
    <row r="619" spans="1:10" x14ac:dyDescent="0.25">
      <c r="A619">
        <v>10168</v>
      </c>
      <c r="B619" t="s">
        <v>360</v>
      </c>
      <c r="C619">
        <v>49</v>
      </c>
      <c r="D619">
        <v>93.01</v>
      </c>
      <c r="E619">
        <v>11</v>
      </c>
      <c r="F619">
        <f>orderdetails[[#This Row],[quantityOrdered]]*orderdetails[[#This Row],[priceEach]]</f>
        <v>4557.4900000000007</v>
      </c>
      <c r="G619" t="str">
        <f>VLOOKUP(orderdetails[[#This Row],[orderNumber]],orders!$A:$H,8,FALSE)</f>
        <v>2003-Q4</v>
      </c>
      <c r="H619" t="str">
        <f>VLOOKUP(orderdetails[[#This Row],[orderNumber]],orders!A:I,9,FALSE)</f>
        <v>2003-10</v>
      </c>
      <c r="I619" t="str">
        <f>VLOOKUP(orderdetails[[#This Row],[productCode]],products!$A:$I,3,FALSE)</f>
        <v>Planes</v>
      </c>
      <c r="J619" t="str">
        <f>VLOOKUP(orderdetails[[#This Row],[productCode]],products!A:I,2,FALSE)</f>
        <v>1928 British Royal Navy Airplane</v>
      </c>
    </row>
    <row r="620" spans="1:10" x14ac:dyDescent="0.25">
      <c r="A620">
        <v>10168</v>
      </c>
      <c r="B620" t="s">
        <v>380</v>
      </c>
      <c r="C620">
        <v>29</v>
      </c>
      <c r="D620">
        <v>72.36</v>
      </c>
      <c r="E620">
        <v>6</v>
      </c>
      <c r="F620">
        <f>orderdetails[[#This Row],[quantityOrdered]]*orderdetails[[#This Row],[priceEach]]</f>
        <v>2098.44</v>
      </c>
      <c r="G620" t="str">
        <f>VLOOKUP(orderdetails[[#This Row],[orderNumber]],orders!$A:$H,8,FALSE)</f>
        <v>2003-Q4</v>
      </c>
      <c r="H620" t="str">
        <f>VLOOKUP(orderdetails[[#This Row],[orderNumber]],orders!A:I,9,FALSE)</f>
        <v>2003-10</v>
      </c>
      <c r="I620" t="str">
        <f>VLOOKUP(orderdetails[[#This Row],[productCode]],products!$A:$I,3,FALSE)</f>
        <v>Motorcycles</v>
      </c>
      <c r="J620" t="str">
        <f>VLOOKUP(orderdetails[[#This Row],[productCode]],products!A:I,2,FALSE)</f>
        <v>1960 BSA Gold Star DBD34</v>
      </c>
    </row>
    <row r="621" spans="1:10" x14ac:dyDescent="0.25">
      <c r="A621">
        <v>10168</v>
      </c>
      <c r="B621" t="s">
        <v>363</v>
      </c>
      <c r="C621">
        <v>27</v>
      </c>
      <c r="D621">
        <v>57.32</v>
      </c>
      <c r="E621">
        <v>18</v>
      </c>
      <c r="F621">
        <f>orderdetails[[#This Row],[quantityOrdered]]*orderdetails[[#This Row],[priceEach]]</f>
        <v>1547.64</v>
      </c>
      <c r="G621" t="str">
        <f>VLOOKUP(orderdetails[[#This Row],[orderNumber]],orders!$A:$H,8,FALSE)</f>
        <v>2003-Q4</v>
      </c>
      <c r="H621" t="str">
        <f>VLOOKUP(orderdetails[[#This Row],[orderNumber]],orders!A:I,9,FALSE)</f>
        <v>2003-10</v>
      </c>
      <c r="I621" t="str">
        <f>VLOOKUP(orderdetails[[#This Row],[productCode]],products!$A:$I,3,FALSE)</f>
        <v>Planes</v>
      </c>
      <c r="J621" t="str">
        <f>VLOOKUP(orderdetails[[#This Row],[productCode]],products!A:I,2,FALSE)</f>
        <v>Corsair F4U ( Bird Cage)</v>
      </c>
    </row>
    <row r="622" spans="1:10" x14ac:dyDescent="0.25">
      <c r="A622">
        <v>10168</v>
      </c>
      <c r="B622" t="s">
        <v>364</v>
      </c>
      <c r="C622">
        <v>48</v>
      </c>
      <c r="D622">
        <v>68.099999999999994</v>
      </c>
      <c r="E622">
        <v>10</v>
      </c>
      <c r="F622">
        <f>orderdetails[[#This Row],[quantityOrdered]]*orderdetails[[#This Row],[priceEach]]</f>
        <v>3268.7999999999997</v>
      </c>
      <c r="G622" t="str">
        <f>VLOOKUP(orderdetails[[#This Row],[orderNumber]],orders!$A:$H,8,FALSE)</f>
        <v>2003-Q4</v>
      </c>
      <c r="H622" t="str">
        <f>VLOOKUP(orderdetails[[#This Row],[orderNumber]],orders!A:I,9,FALSE)</f>
        <v>2003-10</v>
      </c>
      <c r="I622" t="str">
        <f>VLOOKUP(orderdetails[[#This Row],[productCode]],products!$A:$I,3,FALSE)</f>
        <v>Planes</v>
      </c>
      <c r="J622" t="str">
        <f>VLOOKUP(orderdetails[[#This Row],[productCode]],products!A:I,2,FALSE)</f>
        <v>1900s Vintage Tri-Plane</v>
      </c>
    </row>
    <row r="623" spans="1:10" x14ac:dyDescent="0.25">
      <c r="A623">
        <v>10168</v>
      </c>
      <c r="B623" t="s">
        <v>381</v>
      </c>
      <c r="C623">
        <v>28</v>
      </c>
      <c r="D623">
        <v>89.9</v>
      </c>
      <c r="E623">
        <v>7</v>
      </c>
      <c r="F623">
        <f>orderdetails[[#This Row],[quantityOrdered]]*orderdetails[[#This Row],[priceEach]]</f>
        <v>2517.2000000000003</v>
      </c>
      <c r="G623" t="str">
        <f>VLOOKUP(orderdetails[[#This Row],[orderNumber]],orders!$A:$H,8,FALSE)</f>
        <v>2003-Q4</v>
      </c>
      <c r="H623" t="str">
        <f>VLOOKUP(orderdetails[[#This Row],[orderNumber]],orders!A:I,9,FALSE)</f>
        <v>2003-10</v>
      </c>
      <c r="I623" t="str">
        <f>VLOOKUP(orderdetails[[#This Row],[productCode]],products!$A:$I,3,FALSE)</f>
        <v>Motorcycles</v>
      </c>
      <c r="J623" t="str">
        <f>VLOOKUP(orderdetails[[#This Row],[productCode]],products!A:I,2,FALSE)</f>
        <v>1997 BMW F650 ST</v>
      </c>
    </row>
    <row r="624" spans="1:10" x14ac:dyDescent="0.25">
      <c r="A624">
        <v>10168</v>
      </c>
      <c r="B624" t="s">
        <v>365</v>
      </c>
      <c r="C624">
        <v>31</v>
      </c>
      <c r="D624">
        <v>57.78</v>
      </c>
      <c r="E624">
        <v>12</v>
      </c>
      <c r="F624">
        <f>orderdetails[[#This Row],[quantityOrdered]]*orderdetails[[#This Row],[priceEach]]</f>
        <v>1791.18</v>
      </c>
      <c r="G624" t="str">
        <f>VLOOKUP(orderdetails[[#This Row],[orderNumber]],orders!$A:$H,8,FALSE)</f>
        <v>2003-Q4</v>
      </c>
      <c r="H624" t="str">
        <f>VLOOKUP(orderdetails[[#This Row],[orderNumber]],orders!A:I,9,FALSE)</f>
        <v>2003-10</v>
      </c>
      <c r="I624" t="str">
        <f>VLOOKUP(orderdetails[[#This Row],[productCode]],products!$A:$I,3,FALSE)</f>
        <v>Vintage Cars</v>
      </c>
      <c r="J624" t="str">
        <f>VLOOKUP(orderdetails[[#This Row],[productCode]],products!A:I,2,FALSE)</f>
        <v>1928 Ford Phaeton Deluxe</v>
      </c>
    </row>
    <row r="625" spans="1:10" x14ac:dyDescent="0.25">
      <c r="A625">
        <v>10168</v>
      </c>
      <c r="B625" t="s">
        <v>366</v>
      </c>
      <c r="C625">
        <v>48</v>
      </c>
      <c r="D625">
        <v>39.71</v>
      </c>
      <c r="E625">
        <v>13</v>
      </c>
      <c r="F625">
        <f>orderdetails[[#This Row],[quantityOrdered]]*orderdetails[[#This Row],[priceEach]]</f>
        <v>1906.08</v>
      </c>
      <c r="G625" t="str">
        <f>VLOOKUP(orderdetails[[#This Row],[orderNumber]],orders!$A:$H,8,FALSE)</f>
        <v>2003-Q4</v>
      </c>
      <c r="H625" t="str">
        <f>VLOOKUP(orderdetails[[#This Row],[orderNumber]],orders!A:I,9,FALSE)</f>
        <v>2003-10</v>
      </c>
      <c r="I625" t="str">
        <f>VLOOKUP(orderdetails[[#This Row],[productCode]],products!$A:$I,3,FALSE)</f>
        <v>Vintage Cars</v>
      </c>
      <c r="J625" t="str">
        <f>VLOOKUP(orderdetails[[#This Row],[productCode]],products!A:I,2,FALSE)</f>
        <v>1930 Buick Marquette Phaeton</v>
      </c>
    </row>
    <row r="626" spans="1:10" x14ac:dyDescent="0.25">
      <c r="A626">
        <v>10168</v>
      </c>
      <c r="B626" t="s">
        <v>367</v>
      </c>
      <c r="C626">
        <v>28</v>
      </c>
      <c r="D626">
        <v>91.34</v>
      </c>
      <c r="E626">
        <v>14</v>
      </c>
      <c r="F626">
        <f>orderdetails[[#This Row],[quantityOrdered]]*orderdetails[[#This Row],[priceEach]]</f>
        <v>2557.52</v>
      </c>
      <c r="G626" t="str">
        <f>VLOOKUP(orderdetails[[#This Row],[orderNumber]],orders!$A:$H,8,FALSE)</f>
        <v>2003-Q4</v>
      </c>
      <c r="H626" t="str">
        <f>VLOOKUP(orderdetails[[#This Row],[orderNumber]],orders!A:I,9,FALSE)</f>
        <v>2003-10</v>
      </c>
      <c r="I626" t="str">
        <f>VLOOKUP(orderdetails[[#This Row],[productCode]],products!$A:$I,3,FALSE)</f>
        <v>Planes</v>
      </c>
      <c r="J626" t="str">
        <f>VLOOKUP(orderdetails[[#This Row],[productCode]],products!A:I,2,FALSE)</f>
        <v>American Airlines: B767-300</v>
      </c>
    </row>
    <row r="627" spans="1:10" x14ac:dyDescent="0.25">
      <c r="A627">
        <v>10168</v>
      </c>
      <c r="B627" t="s">
        <v>369</v>
      </c>
      <c r="C627">
        <v>31</v>
      </c>
      <c r="D627">
        <v>87.75</v>
      </c>
      <c r="E627">
        <v>16</v>
      </c>
      <c r="F627">
        <f>orderdetails[[#This Row],[quantityOrdered]]*orderdetails[[#This Row],[priceEach]]</f>
        <v>2720.25</v>
      </c>
      <c r="G627" t="str">
        <f>VLOOKUP(orderdetails[[#This Row],[orderNumber]],orders!$A:$H,8,FALSE)</f>
        <v>2003-Q4</v>
      </c>
      <c r="H627" t="str">
        <f>VLOOKUP(orderdetails[[#This Row],[orderNumber]],orders!A:I,9,FALSE)</f>
        <v>2003-10</v>
      </c>
      <c r="I627" t="str">
        <f>VLOOKUP(orderdetails[[#This Row],[productCode]],products!$A:$I,3,FALSE)</f>
        <v>Planes</v>
      </c>
      <c r="J627" t="str">
        <f>VLOOKUP(orderdetails[[#This Row],[productCode]],products!A:I,2,FALSE)</f>
        <v>America West Airlines B757-200</v>
      </c>
    </row>
    <row r="628" spans="1:10" x14ac:dyDescent="0.25">
      <c r="A628">
        <v>10168</v>
      </c>
      <c r="B628" t="s">
        <v>370</v>
      </c>
      <c r="C628">
        <v>36</v>
      </c>
      <c r="D628">
        <v>94.92</v>
      </c>
      <c r="E628">
        <v>8</v>
      </c>
      <c r="F628">
        <f>orderdetails[[#This Row],[quantityOrdered]]*orderdetails[[#This Row],[priceEach]]</f>
        <v>3417.12</v>
      </c>
      <c r="G628" t="str">
        <f>VLOOKUP(orderdetails[[#This Row],[orderNumber]],orders!$A:$H,8,FALSE)</f>
        <v>2003-Q4</v>
      </c>
      <c r="H628" t="str">
        <f>VLOOKUP(orderdetails[[#This Row],[orderNumber]],orders!A:I,9,FALSE)</f>
        <v>2003-10</v>
      </c>
      <c r="I628" t="str">
        <f>VLOOKUP(orderdetails[[#This Row],[productCode]],products!$A:$I,3,FALSE)</f>
        <v>Planes</v>
      </c>
      <c r="J628" t="str">
        <f>VLOOKUP(orderdetails[[#This Row],[productCode]],products!A:I,2,FALSE)</f>
        <v>ATA: B757-300</v>
      </c>
    </row>
    <row r="629" spans="1:10" x14ac:dyDescent="0.25">
      <c r="A629">
        <v>10168</v>
      </c>
      <c r="B629" t="s">
        <v>371</v>
      </c>
      <c r="C629">
        <v>48</v>
      </c>
      <c r="D629">
        <v>72</v>
      </c>
      <c r="E629">
        <v>15</v>
      </c>
      <c r="F629">
        <f>orderdetails[[#This Row],[quantityOrdered]]*orderdetails[[#This Row],[priceEach]]</f>
        <v>3456</v>
      </c>
      <c r="G629" t="str">
        <f>VLOOKUP(orderdetails[[#This Row],[orderNumber]],orders!$A:$H,8,FALSE)</f>
        <v>2003-Q4</v>
      </c>
      <c r="H629" t="str">
        <f>VLOOKUP(orderdetails[[#This Row],[orderNumber]],orders!A:I,9,FALSE)</f>
        <v>2003-10</v>
      </c>
      <c r="I629" t="str">
        <f>VLOOKUP(orderdetails[[#This Row],[productCode]],products!$A:$I,3,FALSE)</f>
        <v>Planes</v>
      </c>
      <c r="J629" t="str">
        <f>VLOOKUP(orderdetails[[#This Row],[productCode]],products!A:I,2,FALSE)</f>
        <v>F/A 18 Hornet 1/72</v>
      </c>
    </row>
    <row r="630" spans="1:10" x14ac:dyDescent="0.25">
      <c r="A630">
        <v>10168</v>
      </c>
      <c r="B630" t="s">
        <v>372</v>
      </c>
      <c r="C630">
        <v>39</v>
      </c>
      <c r="D630">
        <v>67.37</v>
      </c>
      <c r="E630">
        <v>17</v>
      </c>
      <c r="F630">
        <f>orderdetails[[#This Row],[quantityOrdered]]*orderdetails[[#This Row],[priceEach]]</f>
        <v>2627.4300000000003</v>
      </c>
      <c r="G630" t="str">
        <f>VLOOKUP(orderdetails[[#This Row],[orderNumber]],orders!$A:$H,8,FALSE)</f>
        <v>2003-Q4</v>
      </c>
      <c r="H630" t="str">
        <f>VLOOKUP(orderdetails[[#This Row],[orderNumber]],orders!A:I,9,FALSE)</f>
        <v>2003-10</v>
      </c>
      <c r="I630" t="str">
        <f>VLOOKUP(orderdetails[[#This Row],[productCode]],products!$A:$I,3,FALSE)</f>
        <v>Planes</v>
      </c>
      <c r="J630" t="str">
        <f>VLOOKUP(orderdetails[[#This Row],[productCode]],products!A:I,2,FALSE)</f>
        <v>American Airlines: MD-11S</v>
      </c>
    </row>
    <row r="631" spans="1:10" x14ac:dyDescent="0.25">
      <c r="A631">
        <v>10169</v>
      </c>
      <c r="B631" t="s">
        <v>382</v>
      </c>
      <c r="C631">
        <v>30</v>
      </c>
      <c r="D631">
        <v>163.44</v>
      </c>
      <c r="E631">
        <v>2</v>
      </c>
      <c r="F631">
        <f>orderdetails[[#This Row],[quantityOrdered]]*orderdetails[[#This Row],[priceEach]]</f>
        <v>4903.2</v>
      </c>
      <c r="G631" t="str">
        <f>VLOOKUP(orderdetails[[#This Row],[orderNumber]],orders!$A:$H,8,FALSE)</f>
        <v>2003-Q4</v>
      </c>
      <c r="H631" t="str">
        <f>VLOOKUP(orderdetails[[#This Row],[orderNumber]],orders!A:I,9,FALSE)</f>
        <v>2003-11</v>
      </c>
      <c r="I631" t="str">
        <f>VLOOKUP(orderdetails[[#This Row],[productCode]],products!$A:$I,3,FALSE)</f>
        <v>Classic Cars</v>
      </c>
      <c r="J631" t="str">
        <f>VLOOKUP(orderdetails[[#This Row],[productCode]],products!A:I,2,FALSE)</f>
        <v>1968 Ford Mustang</v>
      </c>
    </row>
    <row r="632" spans="1:10" x14ac:dyDescent="0.25">
      <c r="A632">
        <v>10169</v>
      </c>
      <c r="B632" t="s">
        <v>377</v>
      </c>
      <c r="C632">
        <v>35</v>
      </c>
      <c r="D632">
        <v>126.52</v>
      </c>
      <c r="E632">
        <v>13</v>
      </c>
      <c r="F632">
        <f>orderdetails[[#This Row],[quantityOrdered]]*orderdetails[[#This Row],[priceEach]]</f>
        <v>4428.2</v>
      </c>
      <c r="G632" t="str">
        <f>VLOOKUP(orderdetails[[#This Row],[orderNumber]],orders!$A:$H,8,FALSE)</f>
        <v>2003-Q4</v>
      </c>
      <c r="H632" t="str">
        <f>VLOOKUP(orderdetails[[#This Row],[orderNumber]],orders!A:I,9,FALSE)</f>
        <v>2003-11</v>
      </c>
      <c r="I632" t="str">
        <f>VLOOKUP(orderdetails[[#This Row],[productCode]],products!$A:$I,3,FALSE)</f>
        <v>Motorcycles</v>
      </c>
      <c r="J632" t="str">
        <f>VLOOKUP(orderdetails[[#This Row],[productCode]],products!A:I,2,FALSE)</f>
        <v>2002 Suzuki XREO</v>
      </c>
    </row>
    <row r="633" spans="1:10" x14ac:dyDescent="0.25">
      <c r="A633">
        <v>10169</v>
      </c>
      <c r="B633" t="s">
        <v>384</v>
      </c>
      <c r="C633">
        <v>36</v>
      </c>
      <c r="D633">
        <v>71.819999999999993</v>
      </c>
      <c r="E633">
        <v>3</v>
      </c>
      <c r="F633">
        <f>orderdetails[[#This Row],[quantityOrdered]]*orderdetails[[#This Row],[priceEach]]</f>
        <v>2585.5199999999995</v>
      </c>
      <c r="G633" t="str">
        <f>VLOOKUP(orderdetails[[#This Row],[orderNumber]],orders!$A:$H,8,FALSE)</f>
        <v>2003-Q4</v>
      </c>
      <c r="H633" t="str">
        <f>VLOOKUP(orderdetails[[#This Row],[orderNumber]],orders!A:I,9,FALSE)</f>
        <v>2003-11</v>
      </c>
      <c r="I633" t="str">
        <f>VLOOKUP(orderdetails[[#This Row],[productCode]],products!$A:$I,3,FALSE)</f>
        <v>Classic Cars</v>
      </c>
      <c r="J633" t="str">
        <f>VLOOKUP(orderdetails[[#This Row],[productCode]],products!A:I,2,FALSE)</f>
        <v>1970 Plymouth Hemi Cuda</v>
      </c>
    </row>
    <row r="634" spans="1:10" x14ac:dyDescent="0.25">
      <c r="A634">
        <v>10169</v>
      </c>
      <c r="B634" t="s">
        <v>387</v>
      </c>
      <c r="C634">
        <v>32</v>
      </c>
      <c r="D634">
        <v>65.13</v>
      </c>
      <c r="E634">
        <v>5</v>
      </c>
      <c r="F634">
        <f>orderdetails[[#This Row],[quantityOrdered]]*orderdetails[[#This Row],[priceEach]]</f>
        <v>2084.16</v>
      </c>
      <c r="G634" t="str">
        <f>VLOOKUP(orderdetails[[#This Row],[orderNumber]],orders!$A:$H,8,FALSE)</f>
        <v>2003-Q4</v>
      </c>
      <c r="H634" t="str">
        <f>VLOOKUP(orderdetails[[#This Row],[orderNumber]],orders!A:I,9,FALSE)</f>
        <v>2003-11</v>
      </c>
      <c r="I634" t="str">
        <f>VLOOKUP(orderdetails[[#This Row],[productCode]],products!$A:$I,3,FALSE)</f>
        <v>Classic Cars</v>
      </c>
      <c r="J634" t="str">
        <f>VLOOKUP(orderdetails[[#This Row],[productCode]],products!A:I,2,FALSE)</f>
        <v>1969 Dodge Super Bee</v>
      </c>
    </row>
    <row r="635" spans="1:10" x14ac:dyDescent="0.25">
      <c r="A635">
        <v>10169</v>
      </c>
      <c r="B635" t="s">
        <v>388</v>
      </c>
      <c r="C635">
        <v>36</v>
      </c>
      <c r="D635">
        <v>136.69999999999999</v>
      </c>
      <c r="E635">
        <v>4</v>
      </c>
      <c r="F635">
        <f>orderdetails[[#This Row],[quantityOrdered]]*orderdetails[[#This Row],[priceEach]]</f>
        <v>4921.2</v>
      </c>
      <c r="G635" t="str">
        <f>VLOOKUP(orderdetails[[#This Row],[orderNumber]],orders!$A:$H,8,FALSE)</f>
        <v>2003-Q4</v>
      </c>
      <c r="H635" t="str">
        <f>VLOOKUP(orderdetails[[#This Row],[orderNumber]],orders!A:I,9,FALSE)</f>
        <v>2003-11</v>
      </c>
      <c r="I635" t="str">
        <f>VLOOKUP(orderdetails[[#This Row],[productCode]],products!$A:$I,3,FALSE)</f>
        <v>Classic Cars</v>
      </c>
      <c r="J635" t="str">
        <f>VLOOKUP(orderdetails[[#This Row],[productCode]],products!A:I,2,FALSE)</f>
        <v>1976 Ford Gran Torino</v>
      </c>
    </row>
    <row r="636" spans="1:10" x14ac:dyDescent="0.25">
      <c r="A636">
        <v>10169</v>
      </c>
      <c r="B636" t="s">
        <v>389</v>
      </c>
      <c r="C636">
        <v>38</v>
      </c>
      <c r="D636">
        <v>52.84</v>
      </c>
      <c r="E636">
        <v>8</v>
      </c>
      <c r="F636">
        <f>orderdetails[[#This Row],[quantityOrdered]]*orderdetails[[#This Row],[priceEach]]</f>
        <v>2007.92</v>
      </c>
      <c r="G636" t="str">
        <f>VLOOKUP(orderdetails[[#This Row],[orderNumber]],orders!$A:$H,8,FALSE)</f>
        <v>2003-Q4</v>
      </c>
      <c r="H636" t="str">
        <f>VLOOKUP(orderdetails[[#This Row],[orderNumber]],orders!A:I,9,FALSE)</f>
        <v>2003-11</v>
      </c>
      <c r="I636" t="str">
        <f>VLOOKUP(orderdetails[[#This Row],[productCode]],products!$A:$I,3,FALSE)</f>
        <v>Motorcycles</v>
      </c>
      <c r="J636" t="str">
        <f>VLOOKUP(orderdetails[[#This Row],[productCode]],products!A:I,2,FALSE)</f>
        <v>1957 Vespa GS150</v>
      </c>
    </row>
    <row r="637" spans="1:10" x14ac:dyDescent="0.25">
      <c r="A637">
        <v>10169</v>
      </c>
      <c r="B637" t="s">
        <v>390</v>
      </c>
      <c r="C637">
        <v>33</v>
      </c>
      <c r="D637">
        <v>120.53</v>
      </c>
      <c r="E637">
        <v>7</v>
      </c>
      <c r="F637">
        <f>orderdetails[[#This Row],[quantityOrdered]]*orderdetails[[#This Row],[priceEach]]</f>
        <v>3977.4900000000002</v>
      </c>
      <c r="G637" t="str">
        <f>VLOOKUP(orderdetails[[#This Row],[orderNumber]],orders!$A:$H,8,FALSE)</f>
        <v>2003-Q4</v>
      </c>
      <c r="H637" t="str">
        <f>VLOOKUP(orderdetails[[#This Row],[orderNumber]],orders!A:I,9,FALSE)</f>
        <v>2003-11</v>
      </c>
      <c r="I637" t="str">
        <f>VLOOKUP(orderdetails[[#This Row],[productCode]],products!$A:$I,3,FALSE)</f>
        <v>Classic Cars</v>
      </c>
      <c r="J637" t="str">
        <f>VLOOKUP(orderdetails[[#This Row],[productCode]],products!A:I,2,FALSE)</f>
        <v>1957 Corvette Convertible</v>
      </c>
    </row>
    <row r="638" spans="1:10" x14ac:dyDescent="0.25">
      <c r="A638">
        <v>10169</v>
      </c>
      <c r="B638" t="s">
        <v>391</v>
      </c>
      <c r="C638">
        <v>38</v>
      </c>
      <c r="D638">
        <v>66.489999999999995</v>
      </c>
      <c r="E638">
        <v>11</v>
      </c>
      <c r="F638">
        <f>orderdetails[[#This Row],[quantityOrdered]]*orderdetails[[#This Row],[priceEach]]</f>
        <v>2526.62</v>
      </c>
      <c r="G638" t="str">
        <f>VLOOKUP(orderdetails[[#This Row],[orderNumber]],orders!$A:$H,8,FALSE)</f>
        <v>2003-Q4</v>
      </c>
      <c r="H638" t="str">
        <f>VLOOKUP(orderdetails[[#This Row],[orderNumber]],orders!A:I,9,FALSE)</f>
        <v>2003-11</v>
      </c>
      <c r="I638" t="str">
        <f>VLOOKUP(orderdetails[[#This Row],[productCode]],products!$A:$I,3,FALSE)</f>
        <v>Motorcycles</v>
      </c>
      <c r="J638" t="str">
        <f>VLOOKUP(orderdetails[[#This Row],[productCode]],products!A:I,2,FALSE)</f>
        <v>1982 Ducati 900 Monster</v>
      </c>
    </row>
    <row r="639" spans="1:10" x14ac:dyDescent="0.25">
      <c r="A639">
        <v>10169</v>
      </c>
      <c r="B639" t="s">
        <v>392</v>
      </c>
      <c r="C639">
        <v>34</v>
      </c>
      <c r="D639">
        <v>53.27</v>
      </c>
      <c r="E639">
        <v>1</v>
      </c>
      <c r="F639">
        <f>orderdetails[[#This Row],[quantityOrdered]]*orderdetails[[#This Row],[priceEach]]</f>
        <v>1811.18</v>
      </c>
      <c r="G639" t="str">
        <f>VLOOKUP(orderdetails[[#This Row],[orderNumber]],orders!$A:$H,8,FALSE)</f>
        <v>2003-Q4</v>
      </c>
      <c r="H639" t="str">
        <f>VLOOKUP(orderdetails[[#This Row],[orderNumber]],orders!A:I,9,FALSE)</f>
        <v>2003-11</v>
      </c>
      <c r="I639" t="str">
        <f>VLOOKUP(orderdetails[[#This Row],[productCode]],products!$A:$I,3,FALSE)</f>
        <v>Classic Cars</v>
      </c>
      <c r="J639" t="str">
        <f>VLOOKUP(orderdetails[[#This Row],[productCode]],products!A:I,2,FALSE)</f>
        <v>1971 Alpine Renault 1600s</v>
      </c>
    </row>
    <row r="640" spans="1:10" x14ac:dyDescent="0.25">
      <c r="A640">
        <v>10169</v>
      </c>
      <c r="B640" t="s">
        <v>394</v>
      </c>
      <c r="C640">
        <v>24</v>
      </c>
      <c r="D640">
        <v>77.61</v>
      </c>
      <c r="E640">
        <v>6</v>
      </c>
      <c r="F640">
        <f>orderdetails[[#This Row],[quantityOrdered]]*orderdetails[[#This Row],[priceEach]]</f>
        <v>1862.6399999999999</v>
      </c>
      <c r="G640" t="str">
        <f>VLOOKUP(orderdetails[[#This Row],[orderNumber]],orders!$A:$H,8,FALSE)</f>
        <v>2003-Q4</v>
      </c>
      <c r="H640" t="str">
        <f>VLOOKUP(orderdetails[[#This Row],[orderNumber]],orders!A:I,9,FALSE)</f>
        <v>2003-11</v>
      </c>
      <c r="I640" t="str">
        <f>VLOOKUP(orderdetails[[#This Row],[productCode]],products!$A:$I,3,FALSE)</f>
        <v>Classic Cars</v>
      </c>
      <c r="J640" t="str">
        <f>VLOOKUP(orderdetails[[#This Row],[productCode]],products!A:I,2,FALSE)</f>
        <v>1961 Chevrolet Impala</v>
      </c>
    </row>
    <row r="641" spans="1:10" x14ac:dyDescent="0.25">
      <c r="A641">
        <v>10169</v>
      </c>
      <c r="B641" t="s">
        <v>395</v>
      </c>
      <c r="C641">
        <v>26</v>
      </c>
      <c r="D641">
        <v>37.01</v>
      </c>
      <c r="E641">
        <v>9</v>
      </c>
      <c r="F641">
        <f>orderdetails[[#This Row],[quantityOrdered]]*orderdetails[[#This Row],[priceEach]]</f>
        <v>962.26</v>
      </c>
      <c r="G641" t="str">
        <f>VLOOKUP(orderdetails[[#This Row],[orderNumber]],orders!$A:$H,8,FALSE)</f>
        <v>2003-Q4</v>
      </c>
      <c r="H641" t="str">
        <f>VLOOKUP(orderdetails[[#This Row],[orderNumber]],orders!A:I,9,FALSE)</f>
        <v>2003-11</v>
      </c>
      <c r="I641" t="str">
        <f>VLOOKUP(orderdetails[[#This Row],[productCode]],products!$A:$I,3,FALSE)</f>
        <v>Motorcycles</v>
      </c>
      <c r="J641" t="str">
        <f>VLOOKUP(orderdetails[[#This Row],[productCode]],products!A:I,2,FALSE)</f>
        <v>1982 Ducati 996 R</v>
      </c>
    </row>
    <row r="642" spans="1:10" x14ac:dyDescent="0.25">
      <c r="A642">
        <v>10169</v>
      </c>
      <c r="B642" t="s">
        <v>396</v>
      </c>
      <c r="C642">
        <v>34</v>
      </c>
      <c r="D642">
        <v>83.68</v>
      </c>
      <c r="E642">
        <v>12</v>
      </c>
      <c r="F642">
        <f>orderdetails[[#This Row],[quantityOrdered]]*orderdetails[[#This Row],[priceEach]]</f>
        <v>2845.1200000000003</v>
      </c>
      <c r="G642" t="str">
        <f>VLOOKUP(orderdetails[[#This Row],[orderNumber]],orders!$A:$H,8,FALSE)</f>
        <v>2003-Q4</v>
      </c>
      <c r="H642" t="str">
        <f>VLOOKUP(orderdetails[[#This Row],[orderNumber]],orders!A:I,9,FALSE)</f>
        <v>2003-11</v>
      </c>
      <c r="I642" t="str">
        <f>VLOOKUP(orderdetails[[#This Row],[productCode]],products!$A:$I,3,FALSE)</f>
        <v>Motorcycles</v>
      </c>
      <c r="J642" t="str">
        <f>VLOOKUP(orderdetails[[#This Row],[productCode]],products!A:I,2,FALSE)</f>
        <v>1974 Ducati 350 Mk3 Desmo</v>
      </c>
    </row>
    <row r="643" spans="1:10" x14ac:dyDescent="0.25">
      <c r="A643">
        <v>10169</v>
      </c>
      <c r="B643" t="s">
        <v>397</v>
      </c>
      <c r="C643">
        <v>48</v>
      </c>
      <c r="D643">
        <v>75.66</v>
      </c>
      <c r="E643">
        <v>10</v>
      </c>
      <c r="F643">
        <f>orderdetails[[#This Row],[quantityOrdered]]*orderdetails[[#This Row],[priceEach]]</f>
        <v>3631.68</v>
      </c>
      <c r="G643" t="str">
        <f>VLOOKUP(orderdetails[[#This Row],[orderNumber]],orders!$A:$H,8,FALSE)</f>
        <v>2003-Q4</v>
      </c>
      <c r="H643" t="str">
        <f>VLOOKUP(orderdetails[[#This Row],[orderNumber]],orders!A:I,9,FALSE)</f>
        <v>2003-11</v>
      </c>
      <c r="I643" t="str">
        <f>VLOOKUP(orderdetails[[#This Row],[productCode]],products!$A:$I,3,FALSE)</f>
        <v>Motorcycles</v>
      </c>
      <c r="J643" t="str">
        <f>VLOOKUP(orderdetails[[#This Row],[productCode]],products!A:I,2,FALSE)</f>
        <v>2002 Yamaha YZR M1</v>
      </c>
    </row>
    <row r="644" spans="1:10" x14ac:dyDescent="0.25">
      <c r="A644">
        <v>10170</v>
      </c>
      <c r="B644" t="s">
        <v>383</v>
      </c>
      <c r="C644">
        <v>47</v>
      </c>
      <c r="D644">
        <v>116.27</v>
      </c>
      <c r="E644">
        <v>4</v>
      </c>
      <c r="F644">
        <f>orderdetails[[#This Row],[quantityOrdered]]*orderdetails[[#This Row],[priceEach]]</f>
        <v>5464.69</v>
      </c>
      <c r="G644" t="str">
        <f>VLOOKUP(orderdetails[[#This Row],[orderNumber]],orders!$A:$H,8,FALSE)</f>
        <v>2003-Q4</v>
      </c>
      <c r="H644" t="str">
        <f>VLOOKUP(orderdetails[[#This Row],[orderNumber]],orders!A:I,9,FALSE)</f>
        <v>2003-11</v>
      </c>
      <c r="I644" t="str">
        <f>VLOOKUP(orderdetails[[#This Row],[productCode]],products!$A:$I,3,FALSE)</f>
        <v>Classic Cars</v>
      </c>
      <c r="J644" t="str">
        <f>VLOOKUP(orderdetails[[#This Row],[productCode]],products!A:I,2,FALSE)</f>
        <v>1968 Dodge Charger</v>
      </c>
    </row>
    <row r="645" spans="1:10" x14ac:dyDescent="0.25">
      <c r="A645">
        <v>10170</v>
      </c>
      <c r="B645" t="s">
        <v>385</v>
      </c>
      <c r="C645">
        <v>41</v>
      </c>
      <c r="D645">
        <v>93.28</v>
      </c>
      <c r="E645">
        <v>3</v>
      </c>
      <c r="F645">
        <f>orderdetails[[#This Row],[quantityOrdered]]*orderdetails[[#This Row],[priceEach]]</f>
        <v>3824.48</v>
      </c>
      <c r="G645" t="str">
        <f>VLOOKUP(orderdetails[[#This Row],[orderNumber]],orders!$A:$H,8,FALSE)</f>
        <v>2003-Q4</v>
      </c>
      <c r="H645" t="str">
        <f>VLOOKUP(orderdetails[[#This Row],[orderNumber]],orders!A:I,9,FALSE)</f>
        <v>2003-11</v>
      </c>
      <c r="I645" t="str">
        <f>VLOOKUP(orderdetails[[#This Row],[productCode]],products!$A:$I,3,FALSE)</f>
        <v>Classic Cars</v>
      </c>
      <c r="J645" t="str">
        <f>VLOOKUP(orderdetails[[#This Row],[productCode]],products!A:I,2,FALSE)</f>
        <v>1969 Dodge Charger</v>
      </c>
    </row>
    <row r="646" spans="1:10" x14ac:dyDescent="0.25">
      <c r="A646">
        <v>10170</v>
      </c>
      <c r="B646" t="s">
        <v>386</v>
      </c>
      <c r="C646">
        <v>20</v>
      </c>
      <c r="D646">
        <v>70.069999999999993</v>
      </c>
      <c r="E646">
        <v>2</v>
      </c>
      <c r="F646">
        <f>orderdetails[[#This Row],[quantityOrdered]]*orderdetails[[#This Row],[priceEach]]</f>
        <v>1401.3999999999999</v>
      </c>
      <c r="G646" t="str">
        <f>VLOOKUP(orderdetails[[#This Row],[orderNumber]],orders!$A:$H,8,FALSE)</f>
        <v>2003-Q4</v>
      </c>
      <c r="H646" t="str">
        <f>VLOOKUP(orderdetails[[#This Row],[orderNumber]],orders!A:I,9,FALSE)</f>
        <v>2003-11</v>
      </c>
      <c r="I646" t="str">
        <f>VLOOKUP(orderdetails[[#This Row],[productCode]],products!$A:$I,3,FALSE)</f>
        <v>Classic Cars</v>
      </c>
      <c r="J646" t="str">
        <f>VLOOKUP(orderdetails[[#This Row],[productCode]],products!A:I,2,FALSE)</f>
        <v>1948 Porsche 356-A Roadster</v>
      </c>
    </row>
    <row r="647" spans="1:10" x14ac:dyDescent="0.25">
      <c r="A647">
        <v>10170</v>
      </c>
      <c r="B647" t="s">
        <v>393</v>
      </c>
      <c r="C647">
        <v>34</v>
      </c>
      <c r="D647">
        <v>130.6</v>
      </c>
      <c r="E647">
        <v>1</v>
      </c>
      <c r="F647">
        <f>orderdetails[[#This Row],[quantityOrdered]]*orderdetails[[#This Row],[priceEach]]</f>
        <v>4440.3999999999996</v>
      </c>
      <c r="G647" t="str">
        <f>VLOOKUP(orderdetails[[#This Row],[orderNumber]],orders!$A:$H,8,FALSE)</f>
        <v>2003-Q4</v>
      </c>
      <c r="H647" t="str">
        <f>VLOOKUP(orderdetails[[#This Row],[orderNumber]],orders!A:I,9,FALSE)</f>
        <v>2003-11</v>
      </c>
      <c r="I647" t="str">
        <f>VLOOKUP(orderdetails[[#This Row],[productCode]],products!$A:$I,3,FALSE)</f>
        <v>Classic Cars</v>
      </c>
      <c r="J647" t="str">
        <f>VLOOKUP(orderdetails[[#This Row],[productCode]],products!A:I,2,FALSE)</f>
        <v>1956 Porsche 356A Coupe</v>
      </c>
    </row>
    <row r="648" spans="1:10" x14ac:dyDescent="0.25">
      <c r="A648">
        <v>10171</v>
      </c>
      <c r="B648" t="s">
        <v>398</v>
      </c>
      <c r="C648">
        <v>35</v>
      </c>
      <c r="D648">
        <v>134.46</v>
      </c>
      <c r="E648">
        <v>2</v>
      </c>
      <c r="F648">
        <f>orderdetails[[#This Row],[quantityOrdered]]*orderdetails[[#This Row],[priceEach]]</f>
        <v>4706.1000000000004</v>
      </c>
      <c r="G648" t="str">
        <f>VLOOKUP(orderdetails[[#This Row],[orderNumber]],orders!$A:$H,8,FALSE)</f>
        <v>2003-Q4</v>
      </c>
      <c r="H648" t="str">
        <f>VLOOKUP(orderdetails[[#This Row],[orderNumber]],orders!A:I,9,FALSE)</f>
        <v>2003-11</v>
      </c>
      <c r="I648" t="str">
        <f>VLOOKUP(orderdetails[[#This Row],[productCode]],products!$A:$I,3,FALSE)</f>
        <v>Classic Cars</v>
      </c>
      <c r="J648" t="str">
        <f>VLOOKUP(orderdetails[[#This Row],[productCode]],products!A:I,2,FALSE)</f>
        <v>1993 Mazda RX-7</v>
      </c>
    </row>
    <row r="649" spans="1:10" x14ac:dyDescent="0.25">
      <c r="A649">
        <v>10171</v>
      </c>
      <c r="B649" t="s">
        <v>399</v>
      </c>
      <c r="C649">
        <v>35</v>
      </c>
      <c r="D649">
        <v>128.03</v>
      </c>
      <c r="E649">
        <v>1</v>
      </c>
      <c r="F649">
        <f>orderdetails[[#This Row],[quantityOrdered]]*orderdetails[[#This Row],[priceEach]]</f>
        <v>4481.05</v>
      </c>
      <c r="G649" t="str">
        <f>VLOOKUP(orderdetails[[#This Row],[orderNumber]],orders!$A:$H,8,FALSE)</f>
        <v>2003-Q4</v>
      </c>
      <c r="H649" t="str">
        <f>VLOOKUP(orderdetails[[#This Row],[orderNumber]],orders!A:I,9,FALSE)</f>
        <v>2003-11</v>
      </c>
      <c r="I649" t="str">
        <f>VLOOKUP(orderdetails[[#This Row],[productCode]],products!$A:$I,3,FALSE)</f>
        <v>Classic Cars</v>
      </c>
      <c r="J649" t="str">
        <f>VLOOKUP(orderdetails[[#This Row],[productCode]],products!A:I,2,FALSE)</f>
        <v>1995 Honda Civic</v>
      </c>
    </row>
    <row r="650" spans="1:10" x14ac:dyDescent="0.25">
      <c r="A650">
        <v>10171</v>
      </c>
      <c r="B650" t="s">
        <v>332</v>
      </c>
      <c r="C650">
        <v>39</v>
      </c>
      <c r="D650">
        <v>165.95</v>
      </c>
      <c r="E650">
        <v>3</v>
      </c>
      <c r="F650">
        <f>orderdetails[[#This Row],[quantityOrdered]]*orderdetails[[#This Row],[priceEach]]</f>
        <v>6472.0499999999993</v>
      </c>
      <c r="G650" t="str">
        <f>VLOOKUP(orderdetails[[#This Row],[orderNumber]],orders!$A:$H,8,FALSE)</f>
        <v>2003-Q4</v>
      </c>
      <c r="H650" t="str">
        <f>VLOOKUP(orderdetails[[#This Row],[orderNumber]],orders!A:I,9,FALSE)</f>
        <v>2003-11</v>
      </c>
      <c r="I650" t="str">
        <f>VLOOKUP(orderdetails[[#This Row],[productCode]],products!$A:$I,3,FALSE)</f>
        <v>Classic Cars</v>
      </c>
      <c r="J650" t="str">
        <f>VLOOKUP(orderdetails[[#This Row],[productCode]],products!A:I,2,FALSE)</f>
        <v>1992 Ferrari 360 Spider red</v>
      </c>
    </row>
    <row r="651" spans="1:10" x14ac:dyDescent="0.25">
      <c r="A651">
        <v>10171</v>
      </c>
      <c r="B651" t="s">
        <v>402</v>
      </c>
      <c r="C651">
        <v>36</v>
      </c>
      <c r="D651">
        <v>34.74</v>
      </c>
      <c r="E651">
        <v>4</v>
      </c>
      <c r="F651">
        <f>orderdetails[[#This Row],[quantityOrdered]]*orderdetails[[#This Row],[priceEach]]</f>
        <v>1250.6400000000001</v>
      </c>
      <c r="G651" t="str">
        <f>VLOOKUP(orderdetails[[#This Row],[orderNumber]],orders!$A:$H,8,FALSE)</f>
        <v>2003-Q4</v>
      </c>
      <c r="H651" t="str">
        <f>VLOOKUP(orderdetails[[#This Row],[orderNumber]],orders!A:I,9,FALSE)</f>
        <v>2003-11</v>
      </c>
      <c r="I651" t="str">
        <f>VLOOKUP(orderdetails[[#This Row],[productCode]],products!$A:$I,3,FALSE)</f>
        <v>Classic Cars</v>
      </c>
      <c r="J651" t="str">
        <f>VLOOKUP(orderdetails[[#This Row],[productCode]],products!A:I,2,FALSE)</f>
        <v>1982 Lamborghini Diablo</v>
      </c>
    </row>
    <row r="652" spans="1:10" x14ac:dyDescent="0.25">
      <c r="A652">
        <v>10172</v>
      </c>
      <c r="B652" t="s">
        <v>403</v>
      </c>
      <c r="C652">
        <v>42</v>
      </c>
      <c r="D652">
        <v>109.51</v>
      </c>
      <c r="E652">
        <v>6</v>
      </c>
      <c r="F652">
        <f>orderdetails[[#This Row],[quantityOrdered]]*orderdetails[[#This Row],[priceEach]]</f>
        <v>4599.42</v>
      </c>
      <c r="G652" t="str">
        <f>VLOOKUP(orderdetails[[#This Row],[orderNumber]],orders!$A:$H,8,FALSE)</f>
        <v>2003-Q4</v>
      </c>
      <c r="H652" t="str">
        <f>VLOOKUP(orderdetails[[#This Row],[orderNumber]],orders!A:I,9,FALSE)</f>
        <v>2003-11</v>
      </c>
      <c r="I652" t="str">
        <f>VLOOKUP(orderdetails[[#This Row],[productCode]],products!$A:$I,3,FALSE)</f>
        <v>Classic Cars</v>
      </c>
      <c r="J652" t="str">
        <f>VLOOKUP(orderdetails[[#This Row],[productCode]],products!A:I,2,FALSE)</f>
        <v>1965 Aston Martin DB5</v>
      </c>
    </row>
    <row r="653" spans="1:10" x14ac:dyDescent="0.25">
      <c r="A653">
        <v>10172</v>
      </c>
      <c r="B653" t="s">
        <v>400</v>
      </c>
      <c r="C653">
        <v>39</v>
      </c>
      <c r="D653">
        <v>117.48</v>
      </c>
      <c r="E653">
        <v>7</v>
      </c>
      <c r="F653">
        <f>orderdetails[[#This Row],[quantityOrdered]]*orderdetails[[#This Row],[priceEach]]</f>
        <v>4581.72</v>
      </c>
      <c r="G653" t="str">
        <f>VLOOKUP(orderdetails[[#This Row],[orderNumber]],orders!$A:$H,8,FALSE)</f>
        <v>2003-Q4</v>
      </c>
      <c r="H653" t="str">
        <f>VLOOKUP(orderdetails[[#This Row],[orderNumber]],orders!A:I,9,FALSE)</f>
        <v>2003-11</v>
      </c>
      <c r="I653" t="str">
        <f>VLOOKUP(orderdetails[[#This Row],[productCode]],products!$A:$I,3,FALSE)</f>
        <v>Classic Cars</v>
      </c>
      <c r="J653" t="str">
        <f>VLOOKUP(orderdetails[[#This Row],[productCode]],products!A:I,2,FALSE)</f>
        <v>1999 Indy 500 Monte Carlo SS</v>
      </c>
    </row>
    <row r="654" spans="1:10" x14ac:dyDescent="0.25">
      <c r="A654">
        <v>10172</v>
      </c>
      <c r="B654" t="s">
        <v>401</v>
      </c>
      <c r="C654">
        <v>48</v>
      </c>
      <c r="D654">
        <v>139.87</v>
      </c>
      <c r="E654">
        <v>8</v>
      </c>
      <c r="F654">
        <f>orderdetails[[#This Row],[quantityOrdered]]*orderdetails[[#This Row],[priceEach]]</f>
        <v>6713.76</v>
      </c>
      <c r="G654" t="str">
        <f>VLOOKUP(orderdetails[[#This Row],[orderNumber]],orders!$A:$H,8,FALSE)</f>
        <v>2003-Q4</v>
      </c>
      <c r="H654" t="str">
        <f>VLOOKUP(orderdetails[[#This Row],[orderNumber]],orders!A:I,9,FALSE)</f>
        <v>2003-11</v>
      </c>
      <c r="I654" t="str">
        <f>VLOOKUP(orderdetails[[#This Row],[productCode]],products!$A:$I,3,FALSE)</f>
        <v>Classic Cars</v>
      </c>
      <c r="J654" t="str">
        <f>VLOOKUP(orderdetails[[#This Row],[productCode]],products!A:I,2,FALSE)</f>
        <v>1948 Porsche Type 356 Roadster</v>
      </c>
    </row>
    <row r="655" spans="1:10" x14ac:dyDescent="0.25">
      <c r="A655">
        <v>10172</v>
      </c>
      <c r="B655" t="s">
        <v>405</v>
      </c>
      <c r="C655">
        <v>32</v>
      </c>
      <c r="D655">
        <v>61</v>
      </c>
      <c r="E655">
        <v>3</v>
      </c>
      <c r="F655">
        <f>orderdetails[[#This Row],[quantityOrdered]]*orderdetails[[#This Row],[priceEach]]</f>
        <v>1952</v>
      </c>
      <c r="G655" t="str">
        <f>VLOOKUP(orderdetails[[#This Row],[orderNumber]],orders!$A:$H,8,FALSE)</f>
        <v>2003-Q4</v>
      </c>
      <c r="H655" t="str">
        <f>VLOOKUP(orderdetails[[#This Row],[orderNumber]],orders!A:I,9,FALSE)</f>
        <v>2003-11</v>
      </c>
      <c r="I655" t="str">
        <f>VLOOKUP(orderdetails[[#This Row],[productCode]],products!$A:$I,3,FALSE)</f>
        <v>Classic Cars</v>
      </c>
      <c r="J655" t="str">
        <f>VLOOKUP(orderdetails[[#This Row],[productCode]],products!A:I,2,FALSE)</f>
        <v>1970 Chevy Chevelle SS 454</v>
      </c>
    </row>
    <row r="656" spans="1:10" x14ac:dyDescent="0.25">
      <c r="A656">
        <v>10172</v>
      </c>
      <c r="B656" t="s">
        <v>406</v>
      </c>
      <c r="C656">
        <v>34</v>
      </c>
      <c r="D656">
        <v>43.27</v>
      </c>
      <c r="E656">
        <v>5</v>
      </c>
      <c r="F656">
        <f>orderdetails[[#This Row],[quantityOrdered]]*orderdetails[[#This Row],[priceEach]]</f>
        <v>1471.18</v>
      </c>
      <c r="G656" t="str">
        <f>VLOOKUP(orderdetails[[#This Row],[orderNumber]],orders!$A:$H,8,FALSE)</f>
        <v>2003-Q4</v>
      </c>
      <c r="H656" t="str">
        <f>VLOOKUP(orderdetails[[#This Row],[orderNumber]],orders!A:I,9,FALSE)</f>
        <v>2003-11</v>
      </c>
      <c r="I656" t="str">
        <f>VLOOKUP(orderdetails[[#This Row],[productCode]],products!$A:$I,3,FALSE)</f>
        <v>Classic Cars</v>
      </c>
      <c r="J656" t="str">
        <f>VLOOKUP(orderdetails[[#This Row],[productCode]],products!A:I,2,FALSE)</f>
        <v>1966 Shelby Cobra 427 S/C</v>
      </c>
    </row>
    <row r="657" spans="1:10" x14ac:dyDescent="0.25">
      <c r="A657">
        <v>10172</v>
      </c>
      <c r="B657" t="s">
        <v>407</v>
      </c>
      <c r="C657">
        <v>22</v>
      </c>
      <c r="D657">
        <v>79.97</v>
      </c>
      <c r="E657">
        <v>1</v>
      </c>
      <c r="F657">
        <f>orderdetails[[#This Row],[quantityOrdered]]*orderdetails[[#This Row],[priceEach]]</f>
        <v>1759.34</v>
      </c>
      <c r="G657" t="str">
        <f>VLOOKUP(orderdetails[[#This Row],[orderNumber]],orders!$A:$H,8,FALSE)</f>
        <v>2003-Q4</v>
      </c>
      <c r="H657" t="str">
        <f>VLOOKUP(orderdetails[[#This Row],[orderNumber]],orders!A:I,9,FALSE)</f>
        <v>2003-11</v>
      </c>
      <c r="I657" t="str">
        <f>VLOOKUP(orderdetails[[#This Row],[productCode]],products!$A:$I,3,FALSE)</f>
        <v>Classic Cars</v>
      </c>
      <c r="J657" t="str">
        <f>VLOOKUP(orderdetails[[#This Row],[productCode]],products!A:I,2,FALSE)</f>
        <v>1949 Jaguar XK 120</v>
      </c>
    </row>
    <row r="658" spans="1:10" x14ac:dyDescent="0.25">
      <c r="A658">
        <v>10172</v>
      </c>
      <c r="B658" t="s">
        <v>409</v>
      </c>
      <c r="C658">
        <v>24</v>
      </c>
      <c r="D658">
        <v>77.91</v>
      </c>
      <c r="E658">
        <v>2</v>
      </c>
      <c r="F658">
        <f>orderdetails[[#This Row],[quantityOrdered]]*orderdetails[[#This Row],[priceEach]]</f>
        <v>1869.84</v>
      </c>
      <c r="G658" t="str">
        <f>VLOOKUP(orderdetails[[#This Row],[orderNumber]],orders!$A:$H,8,FALSE)</f>
        <v>2003-Q4</v>
      </c>
      <c r="H658" t="str">
        <f>VLOOKUP(orderdetails[[#This Row],[orderNumber]],orders!A:I,9,FALSE)</f>
        <v>2003-11</v>
      </c>
      <c r="I658" t="str">
        <f>VLOOKUP(orderdetails[[#This Row],[productCode]],products!$A:$I,3,FALSE)</f>
        <v>Classic Cars</v>
      </c>
      <c r="J658" t="str">
        <f>VLOOKUP(orderdetails[[#This Row],[productCode]],products!A:I,2,FALSE)</f>
        <v>1969 Chevrolet Camaro Z28</v>
      </c>
    </row>
    <row r="659" spans="1:10" x14ac:dyDescent="0.25">
      <c r="A659">
        <v>10172</v>
      </c>
      <c r="B659" t="s">
        <v>410</v>
      </c>
      <c r="C659">
        <v>22</v>
      </c>
      <c r="D659">
        <v>87.81</v>
      </c>
      <c r="E659">
        <v>4</v>
      </c>
      <c r="F659">
        <f>orderdetails[[#This Row],[quantityOrdered]]*orderdetails[[#This Row],[priceEach]]</f>
        <v>1931.8200000000002</v>
      </c>
      <c r="G659" t="str">
        <f>VLOOKUP(orderdetails[[#This Row],[orderNumber]],orders!$A:$H,8,FALSE)</f>
        <v>2003-Q4</v>
      </c>
      <c r="H659" t="str">
        <f>VLOOKUP(orderdetails[[#This Row],[orderNumber]],orders!A:I,9,FALSE)</f>
        <v>2003-11</v>
      </c>
      <c r="I659" t="str">
        <f>VLOOKUP(orderdetails[[#This Row],[productCode]],products!$A:$I,3,FALSE)</f>
        <v>Classic Cars</v>
      </c>
      <c r="J659" t="str">
        <f>VLOOKUP(orderdetails[[#This Row],[productCode]],products!A:I,2,FALSE)</f>
        <v>2002 Chevy Corvette</v>
      </c>
    </row>
    <row r="660" spans="1:10" x14ac:dyDescent="0.25">
      <c r="A660">
        <v>10173</v>
      </c>
      <c r="B660" t="s">
        <v>310</v>
      </c>
      <c r="C660">
        <v>43</v>
      </c>
      <c r="D660">
        <v>101.71</v>
      </c>
      <c r="E660">
        <v>6</v>
      </c>
      <c r="F660">
        <f>orderdetails[[#This Row],[quantityOrdered]]*orderdetails[[#This Row],[priceEach]]</f>
        <v>4373.53</v>
      </c>
      <c r="G660" t="str">
        <f>VLOOKUP(orderdetails[[#This Row],[orderNumber]],orders!$A:$H,8,FALSE)</f>
        <v>2003-Q4</v>
      </c>
      <c r="H660" t="str">
        <f>VLOOKUP(orderdetails[[#This Row],[orderNumber]],orders!A:I,9,FALSE)</f>
        <v>2003-11</v>
      </c>
      <c r="I660" t="str">
        <f>VLOOKUP(orderdetails[[#This Row],[productCode]],products!$A:$I,3,FALSE)</f>
        <v>Vintage Cars</v>
      </c>
      <c r="J660" t="str">
        <f>VLOOKUP(orderdetails[[#This Row],[productCode]],products!A:I,2,FALSE)</f>
        <v>1937 Lincoln Berline</v>
      </c>
    </row>
    <row r="661" spans="1:10" x14ac:dyDescent="0.25">
      <c r="A661">
        <v>10173</v>
      </c>
      <c r="B661" t="s">
        <v>311</v>
      </c>
      <c r="C661">
        <v>48</v>
      </c>
      <c r="D661">
        <v>51.75</v>
      </c>
      <c r="E661">
        <v>5</v>
      </c>
      <c r="F661">
        <f>orderdetails[[#This Row],[quantityOrdered]]*orderdetails[[#This Row],[priceEach]]</f>
        <v>2484</v>
      </c>
      <c r="G661" t="str">
        <f>VLOOKUP(orderdetails[[#This Row],[orderNumber]],orders!$A:$H,8,FALSE)</f>
        <v>2003-Q4</v>
      </c>
      <c r="H661" t="str">
        <f>VLOOKUP(orderdetails[[#This Row],[orderNumber]],orders!A:I,9,FALSE)</f>
        <v>2003-11</v>
      </c>
      <c r="I661" t="str">
        <f>VLOOKUP(orderdetails[[#This Row],[productCode]],products!$A:$I,3,FALSE)</f>
        <v>Vintage Cars</v>
      </c>
      <c r="J661" t="str">
        <f>VLOOKUP(orderdetails[[#This Row],[productCode]],products!A:I,2,FALSE)</f>
        <v>1936 Mercedes-Benz 500K Special Roadster</v>
      </c>
    </row>
    <row r="662" spans="1:10" x14ac:dyDescent="0.25">
      <c r="A662">
        <v>10173</v>
      </c>
      <c r="B662" t="s">
        <v>302</v>
      </c>
      <c r="C662">
        <v>24</v>
      </c>
      <c r="D662">
        <v>168.3</v>
      </c>
      <c r="E662">
        <v>13</v>
      </c>
      <c r="F662">
        <f>orderdetails[[#This Row],[quantityOrdered]]*orderdetails[[#This Row],[priceEach]]</f>
        <v>4039.2000000000003</v>
      </c>
      <c r="G662" t="str">
        <f>VLOOKUP(orderdetails[[#This Row],[orderNumber]],orders!$A:$H,8,FALSE)</f>
        <v>2003-Q4</v>
      </c>
      <c r="H662" t="str">
        <f>VLOOKUP(orderdetails[[#This Row],[orderNumber]],orders!A:I,9,FALSE)</f>
        <v>2003-11</v>
      </c>
      <c r="I662" t="str">
        <f>VLOOKUP(orderdetails[[#This Row],[productCode]],products!$A:$I,3,FALSE)</f>
        <v>Vintage Cars</v>
      </c>
      <c r="J662" t="str">
        <f>VLOOKUP(orderdetails[[#This Row],[productCode]],products!A:I,2,FALSE)</f>
        <v>1917 Grand Touring Sedan</v>
      </c>
    </row>
    <row r="663" spans="1:10" x14ac:dyDescent="0.25">
      <c r="A663">
        <v>10173</v>
      </c>
      <c r="B663" t="s">
        <v>303</v>
      </c>
      <c r="C663">
        <v>26</v>
      </c>
      <c r="D663">
        <v>55.09</v>
      </c>
      <c r="E663">
        <v>12</v>
      </c>
      <c r="F663">
        <f>orderdetails[[#This Row],[quantityOrdered]]*orderdetails[[#This Row],[priceEach]]</f>
        <v>1432.3400000000001</v>
      </c>
      <c r="G663" t="str">
        <f>VLOOKUP(orderdetails[[#This Row],[orderNumber]],orders!$A:$H,8,FALSE)</f>
        <v>2003-Q4</v>
      </c>
      <c r="H663" t="str">
        <f>VLOOKUP(orderdetails[[#This Row],[orderNumber]],orders!A:I,9,FALSE)</f>
        <v>2003-11</v>
      </c>
      <c r="I663" t="str">
        <f>VLOOKUP(orderdetails[[#This Row],[productCode]],products!$A:$I,3,FALSE)</f>
        <v>Vintage Cars</v>
      </c>
      <c r="J663" t="str">
        <f>VLOOKUP(orderdetails[[#This Row],[productCode]],products!A:I,2,FALSE)</f>
        <v>1911 Ford Town Car</v>
      </c>
    </row>
    <row r="664" spans="1:10" x14ac:dyDescent="0.25">
      <c r="A664">
        <v>10173</v>
      </c>
      <c r="B664" t="s">
        <v>306</v>
      </c>
      <c r="C664">
        <v>31</v>
      </c>
      <c r="D664">
        <v>127.13</v>
      </c>
      <c r="E664">
        <v>10</v>
      </c>
      <c r="F664">
        <f>orderdetails[[#This Row],[quantityOrdered]]*orderdetails[[#This Row],[priceEach]]</f>
        <v>3941.0299999999997</v>
      </c>
      <c r="G664" t="str">
        <f>VLOOKUP(orderdetails[[#This Row],[orderNumber]],orders!$A:$H,8,FALSE)</f>
        <v>2003-Q4</v>
      </c>
      <c r="H664" t="str">
        <f>VLOOKUP(orderdetails[[#This Row],[orderNumber]],orders!A:I,9,FALSE)</f>
        <v>2003-11</v>
      </c>
      <c r="I664" t="str">
        <f>VLOOKUP(orderdetails[[#This Row],[productCode]],products!$A:$I,3,FALSE)</f>
        <v>Vintage Cars</v>
      </c>
      <c r="J664" t="str">
        <f>VLOOKUP(orderdetails[[#This Row],[productCode]],products!A:I,2,FALSE)</f>
        <v>1932 Model A Ford J-Coupe</v>
      </c>
    </row>
    <row r="665" spans="1:10" x14ac:dyDescent="0.25">
      <c r="A665">
        <v>10173</v>
      </c>
      <c r="B665" t="s">
        <v>307</v>
      </c>
      <c r="C665">
        <v>22</v>
      </c>
      <c r="D665">
        <v>140.06</v>
      </c>
      <c r="E665">
        <v>7</v>
      </c>
      <c r="F665">
        <f>orderdetails[[#This Row],[quantityOrdered]]*orderdetails[[#This Row],[priceEach]]</f>
        <v>3081.32</v>
      </c>
      <c r="G665" t="str">
        <f>VLOOKUP(orderdetails[[#This Row],[orderNumber]],orders!$A:$H,8,FALSE)</f>
        <v>2003-Q4</v>
      </c>
      <c r="H665" t="str">
        <f>VLOOKUP(orderdetails[[#This Row],[orderNumber]],orders!A:I,9,FALSE)</f>
        <v>2003-11</v>
      </c>
      <c r="I665" t="str">
        <f>VLOOKUP(orderdetails[[#This Row],[productCode]],products!$A:$I,3,FALSE)</f>
        <v>Vintage Cars</v>
      </c>
      <c r="J665" t="str">
        <f>VLOOKUP(orderdetails[[#This Row],[productCode]],products!A:I,2,FALSE)</f>
        <v>1928 Mercedes-Benz SSK</v>
      </c>
    </row>
    <row r="666" spans="1:10" x14ac:dyDescent="0.25">
      <c r="A666">
        <v>10173</v>
      </c>
      <c r="B666" t="s">
        <v>318</v>
      </c>
      <c r="C666">
        <v>28</v>
      </c>
      <c r="D666">
        <v>56.84</v>
      </c>
      <c r="E666">
        <v>2</v>
      </c>
      <c r="F666">
        <f>orderdetails[[#This Row],[quantityOrdered]]*orderdetails[[#This Row],[priceEach]]</f>
        <v>1591.52</v>
      </c>
      <c r="G666" t="str">
        <f>VLOOKUP(orderdetails[[#This Row],[orderNumber]],orders!$A:$H,8,FALSE)</f>
        <v>2003-Q4</v>
      </c>
      <c r="H666" t="str">
        <f>VLOOKUP(orderdetails[[#This Row],[orderNumber]],orders!A:I,9,FALSE)</f>
        <v>2003-11</v>
      </c>
      <c r="I666" t="str">
        <f>VLOOKUP(orderdetails[[#This Row],[productCode]],products!$A:$I,3,FALSE)</f>
        <v>Vintage Cars</v>
      </c>
      <c r="J666" t="str">
        <f>VLOOKUP(orderdetails[[#This Row],[productCode]],products!A:I,2,FALSE)</f>
        <v>1934 Ford V8 Coupe</v>
      </c>
    </row>
    <row r="667" spans="1:10" x14ac:dyDescent="0.25">
      <c r="A667">
        <v>10173</v>
      </c>
      <c r="B667" t="s">
        <v>319</v>
      </c>
      <c r="C667">
        <v>31</v>
      </c>
      <c r="D667">
        <v>86.92</v>
      </c>
      <c r="E667">
        <v>1</v>
      </c>
      <c r="F667">
        <f>orderdetails[[#This Row],[quantityOrdered]]*orderdetails[[#This Row],[priceEach]]</f>
        <v>2694.52</v>
      </c>
      <c r="G667" t="str">
        <f>VLOOKUP(orderdetails[[#This Row],[orderNumber]],orders!$A:$H,8,FALSE)</f>
        <v>2003-Q4</v>
      </c>
      <c r="H667" t="str">
        <f>VLOOKUP(orderdetails[[#This Row],[orderNumber]],orders!A:I,9,FALSE)</f>
        <v>2003-11</v>
      </c>
      <c r="I667" t="str">
        <f>VLOOKUP(orderdetails[[#This Row],[productCode]],products!$A:$I,3,FALSE)</f>
        <v>Vintage Cars</v>
      </c>
      <c r="J667" t="str">
        <f>VLOOKUP(orderdetails[[#This Row],[productCode]],products!A:I,2,FALSE)</f>
        <v>18th Century Vintage Horse Carriage</v>
      </c>
    </row>
    <row r="668" spans="1:10" x14ac:dyDescent="0.25">
      <c r="A668">
        <v>10173</v>
      </c>
      <c r="B668" t="s">
        <v>320</v>
      </c>
      <c r="C668">
        <v>29</v>
      </c>
      <c r="D668">
        <v>90.28</v>
      </c>
      <c r="E668">
        <v>4</v>
      </c>
      <c r="F668">
        <f>orderdetails[[#This Row],[quantityOrdered]]*orderdetails[[#This Row],[priceEach]]</f>
        <v>2618.12</v>
      </c>
      <c r="G668" t="str">
        <f>VLOOKUP(orderdetails[[#This Row],[orderNumber]],orders!$A:$H,8,FALSE)</f>
        <v>2003-Q4</v>
      </c>
      <c r="H668" t="str">
        <f>VLOOKUP(orderdetails[[#This Row],[orderNumber]],orders!A:I,9,FALSE)</f>
        <v>2003-11</v>
      </c>
      <c r="I668" t="str">
        <f>VLOOKUP(orderdetails[[#This Row],[productCode]],products!$A:$I,3,FALSE)</f>
        <v>Vintage Cars</v>
      </c>
      <c r="J668" t="str">
        <f>VLOOKUP(orderdetails[[#This Row],[productCode]],products!A:I,2,FALSE)</f>
        <v>1917 Maxwell Touring Car</v>
      </c>
    </row>
    <row r="669" spans="1:10" x14ac:dyDescent="0.25">
      <c r="A669">
        <v>10173</v>
      </c>
      <c r="B669" t="s">
        <v>304</v>
      </c>
      <c r="C669">
        <v>21</v>
      </c>
      <c r="D669">
        <v>77.31</v>
      </c>
      <c r="E669">
        <v>14</v>
      </c>
      <c r="F669">
        <f>orderdetails[[#This Row],[quantityOrdered]]*orderdetails[[#This Row],[priceEach]]</f>
        <v>1623.51</v>
      </c>
      <c r="G669" t="str">
        <f>VLOOKUP(orderdetails[[#This Row],[orderNumber]],orders!$A:$H,8,FALSE)</f>
        <v>2003-Q4</v>
      </c>
      <c r="H669" t="str">
        <f>VLOOKUP(orderdetails[[#This Row],[orderNumber]],orders!A:I,9,FALSE)</f>
        <v>2003-11</v>
      </c>
      <c r="I669" t="str">
        <f>VLOOKUP(orderdetails[[#This Row],[productCode]],products!$A:$I,3,FALSE)</f>
        <v>Vintage Cars</v>
      </c>
      <c r="J669" t="str">
        <f>VLOOKUP(orderdetails[[#This Row],[productCode]],products!A:I,2,FALSE)</f>
        <v>1932 Alfa Romeo 8C2300 Spider Sport</v>
      </c>
    </row>
    <row r="670" spans="1:10" x14ac:dyDescent="0.25">
      <c r="A670">
        <v>10173</v>
      </c>
      <c r="B670" t="s">
        <v>404</v>
      </c>
      <c r="C670">
        <v>39</v>
      </c>
      <c r="D670">
        <v>58.44</v>
      </c>
      <c r="E670">
        <v>15</v>
      </c>
      <c r="F670">
        <f>orderdetails[[#This Row],[quantityOrdered]]*orderdetails[[#This Row],[priceEach]]</f>
        <v>2279.16</v>
      </c>
      <c r="G670" t="str">
        <f>VLOOKUP(orderdetails[[#This Row],[orderNumber]],orders!$A:$H,8,FALSE)</f>
        <v>2003-Q4</v>
      </c>
      <c r="H670" t="str">
        <f>VLOOKUP(orderdetails[[#This Row],[orderNumber]],orders!A:I,9,FALSE)</f>
        <v>2003-11</v>
      </c>
      <c r="I670" t="str">
        <f>VLOOKUP(orderdetails[[#This Row],[productCode]],products!$A:$I,3,FALSE)</f>
        <v>Classic Cars</v>
      </c>
      <c r="J670" t="str">
        <f>VLOOKUP(orderdetails[[#This Row],[productCode]],products!A:I,2,FALSE)</f>
        <v>1957 Ford Thunderbird</v>
      </c>
    </row>
    <row r="671" spans="1:10" x14ac:dyDescent="0.25">
      <c r="A671">
        <v>10173</v>
      </c>
      <c r="B671" t="s">
        <v>308</v>
      </c>
      <c r="C671">
        <v>31</v>
      </c>
      <c r="D671">
        <v>29.87</v>
      </c>
      <c r="E671">
        <v>9</v>
      </c>
      <c r="F671">
        <f>orderdetails[[#This Row],[quantityOrdered]]*orderdetails[[#This Row],[priceEach]]</f>
        <v>925.97</v>
      </c>
      <c r="G671" t="str">
        <f>VLOOKUP(orderdetails[[#This Row],[orderNumber]],orders!$A:$H,8,FALSE)</f>
        <v>2003-Q4</v>
      </c>
      <c r="H671" t="str">
        <f>VLOOKUP(orderdetails[[#This Row],[orderNumber]],orders!A:I,9,FALSE)</f>
        <v>2003-11</v>
      </c>
      <c r="I671" t="str">
        <f>VLOOKUP(orderdetails[[#This Row],[productCode]],products!$A:$I,3,FALSE)</f>
        <v>Vintage Cars</v>
      </c>
      <c r="J671" t="str">
        <f>VLOOKUP(orderdetails[[#This Row],[productCode]],products!A:I,2,FALSE)</f>
        <v>1939 Chevrolet Deluxe Coupe</v>
      </c>
    </row>
    <row r="672" spans="1:10" x14ac:dyDescent="0.25">
      <c r="A672">
        <v>10173</v>
      </c>
      <c r="B672" t="s">
        <v>309</v>
      </c>
      <c r="C672">
        <v>27</v>
      </c>
      <c r="D672">
        <v>39.42</v>
      </c>
      <c r="E672">
        <v>8</v>
      </c>
      <c r="F672">
        <f>orderdetails[[#This Row],[quantityOrdered]]*orderdetails[[#This Row],[priceEach]]</f>
        <v>1064.3400000000001</v>
      </c>
      <c r="G672" t="str">
        <f>VLOOKUP(orderdetails[[#This Row],[orderNumber]],orders!$A:$H,8,FALSE)</f>
        <v>2003-Q4</v>
      </c>
      <c r="H672" t="str">
        <f>VLOOKUP(orderdetails[[#This Row],[orderNumber]],orders!A:I,9,FALSE)</f>
        <v>2003-11</v>
      </c>
      <c r="I672" t="str">
        <f>VLOOKUP(orderdetails[[#This Row],[productCode]],products!$A:$I,3,FALSE)</f>
        <v>Vintage Cars</v>
      </c>
      <c r="J672" t="str">
        <f>VLOOKUP(orderdetails[[#This Row],[productCode]],products!A:I,2,FALSE)</f>
        <v>1938 Cadillac V-16 Presidential Limousine</v>
      </c>
    </row>
    <row r="673" spans="1:10" x14ac:dyDescent="0.25">
      <c r="A673">
        <v>10173</v>
      </c>
      <c r="B673" t="s">
        <v>408</v>
      </c>
      <c r="C673">
        <v>23</v>
      </c>
      <c r="D673">
        <v>98.65</v>
      </c>
      <c r="E673">
        <v>16</v>
      </c>
      <c r="F673">
        <f>orderdetails[[#This Row],[quantityOrdered]]*orderdetails[[#This Row],[priceEach]]</f>
        <v>2268.9500000000003</v>
      </c>
      <c r="G673" t="str">
        <f>VLOOKUP(orderdetails[[#This Row],[orderNumber]],orders!$A:$H,8,FALSE)</f>
        <v>2003-Q4</v>
      </c>
      <c r="H673" t="str">
        <f>VLOOKUP(orderdetails[[#This Row],[orderNumber]],orders!A:I,9,FALSE)</f>
        <v>2003-11</v>
      </c>
      <c r="I673" t="str">
        <f>VLOOKUP(orderdetails[[#This Row],[productCode]],products!$A:$I,3,FALSE)</f>
        <v>Classic Cars</v>
      </c>
      <c r="J673" t="str">
        <f>VLOOKUP(orderdetails[[#This Row],[productCode]],products!A:I,2,FALSE)</f>
        <v>1952 Citroen-15CV</v>
      </c>
    </row>
    <row r="674" spans="1:10" x14ac:dyDescent="0.25">
      <c r="A674">
        <v>10173</v>
      </c>
      <c r="B674" t="s">
        <v>305</v>
      </c>
      <c r="C674">
        <v>35</v>
      </c>
      <c r="D674">
        <v>35.700000000000003</v>
      </c>
      <c r="E674">
        <v>11</v>
      </c>
      <c r="F674">
        <f>orderdetails[[#This Row],[quantityOrdered]]*orderdetails[[#This Row],[priceEach]]</f>
        <v>1249.5</v>
      </c>
      <c r="G674" t="str">
        <f>VLOOKUP(orderdetails[[#This Row],[orderNumber]],orders!$A:$H,8,FALSE)</f>
        <v>2003-Q4</v>
      </c>
      <c r="H674" t="str">
        <f>VLOOKUP(orderdetails[[#This Row],[orderNumber]],orders!A:I,9,FALSE)</f>
        <v>2003-11</v>
      </c>
      <c r="I674" t="str">
        <f>VLOOKUP(orderdetails[[#This Row],[productCode]],products!$A:$I,3,FALSE)</f>
        <v>Vintage Cars</v>
      </c>
      <c r="J674" t="str">
        <f>VLOOKUP(orderdetails[[#This Row],[productCode]],products!A:I,2,FALSE)</f>
        <v>1936 Mercedes Benz 500k Roadster</v>
      </c>
    </row>
    <row r="675" spans="1:10" x14ac:dyDescent="0.25">
      <c r="A675">
        <v>10173</v>
      </c>
      <c r="B675" t="s">
        <v>324</v>
      </c>
      <c r="C675">
        <v>22</v>
      </c>
      <c r="D675">
        <v>93.49</v>
      </c>
      <c r="E675">
        <v>3</v>
      </c>
      <c r="F675">
        <f>orderdetails[[#This Row],[quantityOrdered]]*orderdetails[[#This Row],[priceEach]]</f>
        <v>2056.7799999999997</v>
      </c>
      <c r="G675" t="str">
        <f>VLOOKUP(orderdetails[[#This Row],[orderNumber]],orders!$A:$H,8,FALSE)</f>
        <v>2003-Q4</v>
      </c>
      <c r="H675" t="str">
        <f>VLOOKUP(orderdetails[[#This Row],[orderNumber]],orders!A:I,9,FALSE)</f>
        <v>2003-11</v>
      </c>
      <c r="I675" t="str">
        <f>VLOOKUP(orderdetails[[#This Row],[productCode]],products!$A:$I,3,FALSE)</f>
        <v>Vintage Cars</v>
      </c>
      <c r="J675" t="str">
        <f>VLOOKUP(orderdetails[[#This Row],[productCode]],products!A:I,2,FALSE)</f>
        <v>1936 Chrysler Airflow</v>
      </c>
    </row>
    <row r="676" spans="1:10" x14ac:dyDescent="0.25">
      <c r="A676">
        <v>10174</v>
      </c>
      <c r="B676" t="s">
        <v>312</v>
      </c>
      <c r="C676">
        <v>34</v>
      </c>
      <c r="D676">
        <v>207.87</v>
      </c>
      <c r="E676">
        <v>4</v>
      </c>
      <c r="F676">
        <f>orderdetails[[#This Row],[quantityOrdered]]*orderdetails[[#This Row],[priceEach]]</f>
        <v>7067.58</v>
      </c>
      <c r="G676" t="str">
        <f>VLOOKUP(orderdetails[[#This Row],[orderNumber]],orders!$A:$H,8,FALSE)</f>
        <v>2003-Q4</v>
      </c>
      <c r="H676" t="str">
        <f>VLOOKUP(orderdetails[[#This Row],[orderNumber]],orders!A:I,9,FALSE)</f>
        <v>2003-11</v>
      </c>
      <c r="I676" t="str">
        <f>VLOOKUP(orderdetails[[#This Row],[productCode]],products!$A:$I,3,FALSE)</f>
        <v>Classic Cars</v>
      </c>
      <c r="J676" t="str">
        <f>VLOOKUP(orderdetails[[#This Row],[productCode]],products!A:I,2,FALSE)</f>
        <v>1952 Alpine Renault 1300</v>
      </c>
    </row>
    <row r="677" spans="1:10" x14ac:dyDescent="0.25">
      <c r="A677">
        <v>10174</v>
      </c>
      <c r="B677" t="s">
        <v>314</v>
      </c>
      <c r="C677">
        <v>43</v>
      </c>
      <c r="D677">
        <v>113.44</v>
      </c>
      <c r="E677">
        <v>1</v>
      </c>
      <c r="F677">
        <f>orderdetails[[#This Row],[quantityOrdered]]*orderdetails[[#This Row],[priceEach]]</f>
        <v>4877.92</v>
      </c>
      <c r="G677" t="str">
        <f>VLOOKUP(orderdetails[[#This Row],[orderNumber]],orders!$A:$H,8,FALSE)</f>
        <v>2003-Q4</v>
      </c>
      <c r="H677" t="str">
        <f>VLOOKUP(orderdetails[[#This Row],[orderNumber]],orders!A:I,9,FALSE)</f>
        <v>2003-11</v>
      </c>
      <c r="I677" t="str">
        <f>VLOOKUP(orderdetails[[#This Row],[productCode]],products!$A:$I,3,FALSE)</f>
        <v>Trucks and Buses</v>
      </c>
      <c r="J677" t="str">
        <f>VLOOKUP(orderdetails[[#This Row],[productCode]],products!A:I,2,FALSE)</f>
        <v>1958 Setra Bus</v>
      </c>
    </row>
    <row r="678" spans="1:10" x14ac:dyDescent="0.25">
      <c r="A678">
        <v>10174</v>
      </c>
      <c r="B678" t="s">
        <v>315</v>
      </c>
      <c r="C678">
        <v>48</v>
      </c>
      <c r="D678">
        <v>108.5</v>
      </c>
      <c r="E678">
        <v>3</v>
      </c>
      <c r="F678">
        <f>orderdetails[[#This Row],[quantityOrdered]]*orderdetails[[#This Row],[priceEach]]</f>
        <v>5208</v>
      </c>
      <c r="G678" t="str">
        <f>VLOOKUP(orderdetails[[#This Row],[orderNumber]],orders!$A:$H,8,FALSE)</f>
        <v>2003-Q4</v>
      </c>
      <c r="H678" t="str">
        <f>VLOOKUP(orderdetails[[#This Row],[orderNumber]],orders!A:I,9,FALSE)</f>
        <v>2003-11</v>
      </c>
      <c r="I678" t="str">
        <f>VLOOKUP(orderdetails[[#This Row],[productCode]],products!$A:$I,3,FALSE)</f>
        <v>Trucks and Buses</v>
      </c>
      <c r="J678" t="str">
        <f>VLOOKUP(orderdetails[[#This Row],[productCode]],products!A:I,2,FALSE)</f>
        <v>1940 Ford Pickup Truck</v>
      </c>
    </row>
    <row r="679" spans="1:10" x14ac:dyDescent="0.25">
      <c r="A679">
        <v>10174</v>
      </c>
      <c r="B679" t="s">
        <v>317</v>
      </c>
      <c r="C679">
        <v>46</v>
      </c>
      <c r="D679">
        <v>100.3</v>
      </c>
      <c r="E679">
        <v>5</v>
      </c>
      <c r="F679">
        <f>orderdetails[[#This Row],[quantityOrdered]]*orderdetails[[#This Row],[priceEach]]</f>
        <v>4613.8</v>
      </c>
      <c r="G679" t="str">
        <f>VLOOKUP(orderdetails[[#This Row],[orderNumber]],orders!$A:$H,8,FALSE)</f>
        <v>2003-Q4</v>
      </c>
      <c r="H679" t="str">
        <f>VLOOKUP(orderdetails[[#This Row],[orderNumber]],orders!A:I,9,FALSE)</f>
        <v>2003-11</v>
      </c>
      <c r="I679" t="str">
        <f>VLOOKUP(orderdetails[[#This Row],[productCode]],products!$A:$I,3,FALSE)</f>
        <v>Vintage Cars</v>
      </c>
      <c r="J679" t="str">
        <f>VLOOKUP(orderdetails[[#This Row],[productCode]],products!A:I,2,FALSE)</f>
        <v>1913 Ford Model T Speedster</v>
      </c>
    </row>
    <row r="680" spans="1:10" x14ac:dyDescent="0.25">
      <c r="A680">
        <v>10174</v>
      </c>
      <c r="B680" t="s">
        <v>322</v>
      </c>
      <c r="C680">
        <v>49</v>
      </c>
      <c r="D680">
        <v>44.27</v>
      </c>
      <c r="E680">
        <v>2</v>
      </c>
      <c r="F680">
        <f>orderdetails[[#This Row],[quantityOrdered]]*orderdetails[[#This Row],[priceEach]]</f>
        <v>2169.23</v>
      </c>
      <c r="G680" t="str">
        <f>VLOOKUP(orderdetails[[#This Row],[orderNumber]],orders!$A:$H,8,FALSE)</f>
        <v>2003-Q4</v>
      </c>
      <c r="H680" t="str">
        <f>VLOOKUP(orderdetails[[#This Row],[orderNumber]],orders!A:I,9,FALSE)</f>
        <v>2003-11</v>
      </c>
      <c r="I680" t="str">
        <f>VLOOKUP(orderdetails[[#This Row],[productCode]],products!$A:$I,3,FALSE)</f>
        <v>Vintage Cars</v>
      </c>
      <c r="J680" t="str">
        <f>VLOOKUP(orderdetails[[#This Row],[productCode]],products!A:I,2,FALSE)</f>
        <v>1939 Cadillac Limousine</v>
      </c>
    </row>
    <row r="681" spans="1:10" x14ac:dyDescent="0.25">
      <c r="A681">
        <v>10175</v>
      </c>
      <c r="B681" t="s">
        <v>313</v>
      </c>
      <c r="C681">
        <v>33</v>
      </c>
      <c r="D681">
        <v>119.67</v>
      </c>
      <c r="E681">
        <v>9</v>
      </c>
      <c r="F681">
        <f>orderdetails[[#This Row],[quantityOrdered]]*orderdetails[[#This Row],[priceEach]]</f>
        <v>3949.11</v>
      </c>
      <c r="G681" t="str">
        <f>VLOOKUP(orderdetails[[#This Row],[orderNumber]],orders!$A:$H,8,FALSE)</f>
        <v>2003-Q4</v>
      </c>
      <c r="H681" t="str">
        <f>VLOOKUP(orderdetails[[#This Row],[orderNumber]],orders!A:I,9,FALSE)</f>
        <v>2003-11</v>
      </c>
      <c r="I681" t="str">
        <f>VLOOKUP(orderdetails[[#This Row],[productCode]],products!$A:$I,3,FALSE)</f>
        <v>Classic Cars</v>
      </c>
      <c r="J681" t="str">
        <f>VLOOKUP(orderdetails[[#This Row],[productCode]],products!A:I,2,FALSE)</f>
        <v>1962 LanciaA Delta 16V</v>
      </c>
    </row>
    <row r="682" spans="1:10" x14ac:dyDescent="0.25">
      <c r="A682">
        <v>10175</v>
      </c>
      <c r="B682" t="s">
        <v>329</v>
      </c>
      <c r="C682">
        <v>26</v>
      </c>
      <c r="D682">
        <v>109.02</v>
      </c>
      <c r="E682">
        <v>1</v>
      </c>
      <c r="F682">
        <f>orderdetails[[#This Row],[quantityOrdered]]*orderdetails[[#This Row],[priceEach]]</f>
        <v>2834.52</v>
      </c>
      <c r="G682" t="str">
        <f>VLOOKUP(orderdetails[[#This Row],[orderNumber]],orders!$A:$H,8,FALSE)</f>
        <v>2003-Q4</v>
      </c>
      <c r="H682" t="str">
        <f>VLOOKUP(orderdetails[[#This Row],[orderNumber]],orders!A:I,9,FALSE)</f>
        <v>2003-11</v>
      </c>
      <c r="I682" t="str">
        <f>VLOOKUP(orderdetails[[#This Row],[productCode]],products!$A:$I,3,FALSE)</f>
        <v>Trucks and Buses</v>
      </c>
      <c r="J682" t="str">
        <f>VLOOKUP(orderdetails[[#This Row],[productCode]],products!A:I,2,FALSE)</f>
        <v>1957 Chevy Pickup</v>
      </c>
    </row>
    <row r="683" spans="1:10" x14ac:dyDescent="0.25">
      <c r="A683">
        <v>10175</v>
      </c>
      <c r="B683" t="s">
        <v>331</v>
      </c>
      <c r="C683">
        <v>48</v>
      </c>
      <c r="D683">
        <v>101.87</v>
      </c>
      <c r="E683">
        <v>4</v>
      </c>
      <c r="F683">
        <f>orderdetails[[#This Row],[quantityOrdered]]*orderdetails[[#This Row],[priceEach]]</f>
        <v>4889.76</v>
      </c>
      <c r="G683" t="str">
        <f>VLOOKUP(orderdetails[[#This Row],[orderNumber]],orders!$A:$H,8,FALSE)</f>
        <v>2003-Q4</v>
      </c>
      <c r="H683" t="str">
        <f>VLOOKUP(orderdetails[[#This Row],[orderNumber]],orders!A:I,9,FALSE)</f>
        <v>2003-11</v>
      </c>
      <c r="I683" t="str">
        <f>VLOOKUP(orderdetails[[#This Row],[productCode]],products!$A:$I,3,FALSE)</f>
        <v>Trucks and Buses</v>
      </c>
      <c r="J683" t="str">
        <f>VLOOKUP(orderdetails[[#This Row],[productCode]],products!A:I,2,FALSE)</f>
        <v>1964 Mercedes Tour Bus</v>
      </c>
    </row>
    <row r="684" spans="1:10" x14ac:dyDescent="0.25">
      <c r="A684">
        <v>10175</v>
      </c>
      <c r="B684" t="s">
        <v>316</v>
      </c>
      <c r="C684">
        <v>41</v>
      </c>
      <c r="D684">
        <v>59.55</v>
      </c>
      <c r="E684">
        <v>7</v>
      </c>
      <c r="F684">
        <f>orderdetails[[#This Row],[quantityOrdered]]*orderdetails[[#This Row],[priceEach]]</f>
        <v>2441.5499999999997</v>
      </c>
      <c r="G684" t="str">
        <f>VLOOKUP(orderdetails[[#This Row],[orderNumber]],orders!$A:$H,8,FALSE)</f>
        <v>2003-Q4</v>
      </c>
      <c r="H684" t="str">
        <f>VLOOKUP(orderdetails[[#This Row],[orderNumber]],orders!A:I,9,FALSE)</f>
        <v>2003-11</v>
      </c>
      <c r="I684" t="str">
        <f>VLOOKUP(orderdetails[[#This Row],[productCode]],products!$A:$I,3,FALSE)</f>
        <v>Trucks and Buses</v>
      </c>
      <c r="J684" t="str">
        <f>VLOOKUP(orderdetails[[#This Row],[productCode]],products!A:I,2,FALSE)</f>
        <v>1926 Ford Fire Engine</v>
      </c>
    </row>
    <row r="685" spans="1:10" x14ac:dyDescent="0.25">
      <c r="A685">
        <v>10175</v>
      </c>
      <c r="B685" t="s">
        <v>332</v>
      </c>
      <c r="C685">
        <v>29</v>
      </c>
      <c r="D685">
        <v>150.71</v>
      </c>
      <c r="E685">
        <v>5</v>
      </c>
      <c r="F685">
        <f>orderdetails[[#This Row],[quantityOrdered]]*orderdetails[[#This Row],[priceEach]]</f>
        <v>4370.59</v>
      </c>
      <c r="G685" t="str">
        <f>VLOOKUP(orderdetails[[#This Row],[orderNumber]],orders!$A:$H,8,FALSE)</f>
        <v>2003-Q4</v>
      </c>
      <c r="H685" t="str">
        <f>VLOOKUP(orderdetails[[#This Row],[orderNumber]],orders!A:I,9,FALSE)</f>
        <v>2003-11</v>
      </c>
      <c r="I685" t="str">
        <f>VLOOKUP(orderdetails[[#This Row],[productCode]],products!$A:$I,3,FALSE)</f>
        <v>Classic Cars</v>
      </c>
      <c r="J685" t="str">
        <f>VLOOKUP(orderdetails[[#This Row],[productCode]],products!A:I,2,FALSE)</f>
        <v>1992 Ferrari 360 Spider red</v>
      </c>
    </row>
    <row r="686" spans="1:10" x14ac:dyDescent="0.25">
      <c r="A686">
        <v>10175</v>
      </c>
      <c r="B686" t="s">
        <v>321</v>
      </c>
      <c r="C686">
        <v>47</v>
      </c>
      <c r="D686">
        <v>102.92</v>
      </c>
      <c r="E686">
        <v>10</v>
      </c>
      <c r="F686">
        <f>orderdetails[[#This Row],[quantityOrdered]]*orderdetails[[#This Row],[priceEach]]</f>
        <v>4837.24</v>
      </c>
      <c r="G686" t="str">
        <f>VLOOKUP(orderdetails[[#This Row],[orderNumber]],orders!$A:$H,8,FALSE)</f>
        <v>2003-Q4</v>
      </c>
      <c r="H686" t="str">
        <f>VLOOKUP(orderdetails[[#This Row],[orderNumber]],orders!A:I,9,FALSE)</f>
        <v>2003-11</v>
      </c>
      <c r="I686" t="str">
        <f>VLOOKUP(orderdetails[[#This Row],[productCode]],products!$A:$I,3,FALSE)</f>
        <v>Trucks and Buses</v>
      </c>
      <c r="J686" t="str">
        <f>VLOOKUP(orderdetails[[#This Row],[productCode]],products!A:I,2,FALSE)</f>
        <v>1940s Ford truck</v>
      </c>
    </row>
    <row r="687" spans="1:10" x14ac:dyDescent="0.25">
      <c r="A687">
        <v>10175</v>
      </c>
      <c r="B687" t="s">
        <v>323</v>
      </c>
      <c r="C687">
        <v>28</v>
      </c>
      <c r="D687">
        <v>121.4</v>
      </c>
      <c r="E687">
        <v>6</v>
      </c>
      <c r="F687">
        <f>orderdetails[[#This Row],[quantityOrdered]]*orderdetails[[#This Row],[priceEach]]</f>
        <v>3399.2000000000003</v>
      </c>
      <c r="G687" t="str">
        <f>VLOOKUP(orderdetails[[#This Row],[orderNumber]],orders!$A:$H,8,FALSE)</f>
        <v>2003-Q4</v>
      </c>
      <c r="H687" t="str">
        <f>VLOOKUP(orderdetails[[#This Row],[orderNumber]],orders!A:I,9,FALSE)</f>
        <v>2003-11</v>
      </c>
      <c r="I687" t="str">
        <f>VLOOKUP(orderdetails[[#This Row],[productCode]],products!$A:$I,3,FALSE)</f>
        <v>Trucks and Buses</v>
      </c>
      <c r="J687" t="str">
        <f>VLOOKUP(orderdetails[[#This Row],[productCode]],products!A:I,2,FALSE)</f>
        <v>1962 Volkswagen Microbus</v>
      </c>
    </row>
    <row r="688" spans="1:10" x14ac:dyDescent="0.25">
      <c r="A688">
        <v>10175</v>
      </c>
      <c r="B688" t="s">
        <v>335</v>
      </c>
      <c r="C688">
        <v>37</v>
      </c>
      <c r="D688">
        <v>32.18</v>
      </c>
      <c r="E688">
        <v>2</v>
      </c>
      <c r="F688">
        <f>orderdetails[[#This Row],[quantityOrdered]]*orderdetails[[#This Row],[priceEach]]</f>
        <v>1190.6600000000001</v>
      </c>
      <c r="G688" t="str">
        <f>VLOOKUP(orderdetails[[#This Row],[orderNumber]],orders!$A:$H,8,FALSE)</f>
        <v>2003-Q4</v>
      </c>
      <c r="H688" t="str">
        <f>VLOOKUP(orderdetails[[#This Row],[orderNumber]],orders!A:I,9,FALSE)</f>
        <v>2003-11</v>
      </c>
      <c r="I688" t="str">
        <f>VLOOKUP(orderdetails[[#This Row],[productCode]],products!$A:$I,3,FALSE)</f>
        <v>Classic Cars</v>
      </c>
      <c r="J688" t="str">
        <f>VLOOKUP(orderdetails[[#This Row],[productCode]],products!A:I,2,FALSE)</f>
        <v>1958 Chevy Corvette Limited Edition</v>
      </c>
    </row>
    <row r="689" spans="1:10" x14ac:dyDescent="0.25">
      <c r="A689">
        <v>10175</v>
      </c>
      <c r="B689" t="s">
        <v>325</v>
      </c>
      <c r="C689">
        <v>22</v>
      </c>
      <c r="D689">
        <v>89.57</v>
      </c>
      <c r="E689">
        <v>8</v>
      </c>
      <c r="F689">
        <f>orderdetails[[#This Row],[quantityOrdered]]*orderdetails[[#This Row],[priceEach]]</f>
        <v>1970.54</v>
      </c>
      <c r="G689" t="str">
        <f>VLOOKUP(orderdetails[[#This Row],[orderNumber]],orders!$A:$H,8,FALSE)</f>
        <v>2003-Q4</v>
      </c>
      <c r="H689" t="str">
        <f>VLOOKUP(orderdetails[[#This Row],[orderNumber]],orders!A:I,9,FALSE)</f>
        <v>2003-11</v>
      </c>
      <c r="I689" t="str">
        <f>VLOOKUP(orderdetails[[#This Row],[productCode]],products!$A:$I,3,FALSE)</f>
        <v>Trucks and Buses</v>
      </c>
      <c r="J689" t="str">
        <f>VLOOKUP(orderdetails[[#This Row],[productCode]],products!A:I,2,FALSE)</f>
        <v>1980’s GM Manhattan Express</v>
      </c>
    </row>
    <row r="690" spans="1:10" x14ac:dyDescent="0.25">
      <c r="A690">
        <v>10175</v>
      </c>
      <c r="B690" t="s">
        <v>337</v>
      </c>
      <c r="C690">
        <v>50</v>
      </c>
      <c r="D690">
        <v>50.86</v>
      </c>
      <c r="E690">
        <v>3</v>
      </c>
      <c r="F690">
        <f>orderdetails[[#This Row],[quantityOrdered]]*orderdetails[[#This Row],[priceEach]]</f>
        <v>2543</v>
      </c>
      <c r="G690" t="str">
        <f>VLOOKUP(orderdetails[[#This Row],[orderNumber]],orders!$A:$H,8,FALSE)</f>
        <v>2003-Q4</v>
      </c>
      <c r="H690" t="str">
        <f>VLOOKUP(orderdetails[[#This Row],[orderNumber]],orders!A:I,9,FALSE)</f>
        <v>2003-11</v>
      </c>
      <c r="I690" t="str">
        <f>VLOOKUP(orderdetails[[#This Row],[productCode]],products!$A:$I,3,FALSE)</f>
        <v>Trucks and Buses</v>
      </c>
      <c r="J690" t="str">
        <f>VLOOKUP(orderdetails[[#This Row],[productCode]],products!A:I,2,FALSE)</f>
        <v>1954 Greyhound Scenicruiser</v>
      </c>
    </row>
    <row r="691" spans="1:10" x14ac:dyDescent="0.25">
      <c r="A691">
        <v>10175</v>
      </c>
      <c r="B691" t="s">
        <v>326</v>
      </c>
      <c r="C691">
        <v>29</v>
      </c>
      <c r="D691">
        <v>56.24</v>
      </c>
      <c r="E691">
        <v>12</v>
      </c>
      <c r="F691">
        <f>orderdetails[[#This Row],[quantityOrdered]]*orderdetails[[#This Row],[priceEach]]</f>
        <v>1630.96</v>
      </c>
      <c r="G691" t="str">
        <f>VLOOKUP(orderdetails[[#This Row],[orderNumber]],orders!$A:$H,8,FALSE)</f>
        <v>2003-Q4</v>
      </c>
      <c r="H691" t="str">
        <f>VLOOKUP(orderdetails[[#This Row],[orderNumber]],orders!A:I,9,FALSE)</f>
        <v>2003-11</v>
      </c>
      <c r="I691" t="str">
        <f>VLOOKUP(orderdetails[[#This Row],[productCode]],products!$A:$I,3,FALSE)</f>
        <v>Trucks and Buses</v>
      </c>
      <c r="J691" t="str">
        <f>VLOOKUP(orderdetails[[#This Row],[productCode]],products!A:I,2,FALSE)</f>
        <v>1996 Peterbilt 379 Stake Bed with Outrigger</v>
      </c>
    </row>
    <row r="692" spans="1:10" x14ac:dyDescent="0.25">
      <c r="A692">
        <v>10175</v>
      </c>
      <c r="B692" t="s">
        <v>327</v>
      </c>
      <c r="C692">
        <v>42</v>
      </c>
      <c r="D692">
        <v>80.92</v>
      </c>
      <c r="E692">
        <v>11</v>
      </c>
      <c r="F692">
        <f>orderdetails[[#This Row],[quantityOrdered]]*orderdetails[[#This Row],[priceEach]]</f>
        <v>3398.64</v>
      </c>
      <c r="G692" t="str">
        <f>VLOOKUP(orderdetails[[#This Row],[orderNumber]],orders!$A:$H,8,FALSE)</f>
        <v>2003-Q4</v>
      </c>
      <c r="H692" t="str">
        <f>VLOOKUP(orderdetails[[#This Row],[orderNumber]],orders!A:I,9,FALSE)</f>
        <v>2003-11</v>
      </c>
      <c r="I692" t="str">
        <f>VLOOKUP(orderdetails[[#This Row],[productCode]],products!$A:$I,3,FALSE)</f>
        <v>Classic Cars</v>
      </c>
      <c r="J692" t="str">
        <f>VLOOKUP(orderdetails[[#This Row],[productCode]],products!A:I,2,FALSE)</f>
        <v>1982 Camaro Z28</v>
      </c>
    </row>
    <row r="693" spans="1:10" x14ac:dyDescent="0.25">
      <c r="A693">
        <v>10176</v>
      </c>
      <c r="B693" t="s">
        <v>342</v>
      </c>
      <c r="C693">
        <v>33</v>
      </c>
      <c r="D693">
        <v>166.24</v>
      </c>
      <c r="E693">
        <v>2</v>
      </c>
      <c r="F693">
        <f>orderdetails[[#This Row],[quantityOrdered]]*orderdetails[[#This Row],[priceEach]]</f>
        <v>5485.92</v>
      </c>
      <c r="G693" t="str">
        <f>VLOOKUP(orderdetails[[#This Row],[orderNumber]],orders!$A:$H,8,FALSE)</f>
        <v>2003-Q4</v>
      </c>
      <c r="H693" t="str">
        <f>VLOOKUP(orderdetails[[#This Row],[orderNumber]],orders!A:I,9,FALSE)</f>
        <v>2003-11</v>
      </c>
      <c r="I693" t="str">
        <f>VLOOKUP(orderdetails[[#This Row],[productCode]],products!$A:$I,3,FALSE)</f>
        <v>Classic Cars</v>
      </c>
      <c r="J693" t="str">
        <f>VLOOKUP(orderdetails[[#This Row],[productCode]],products!A:I,2,FALSE)</f>
        <v>2001 Ferrari Enzo</v>
      </c>
    </row>
    <row r="694" spans="1:10" x14ac:dyDescent="0.25">
      <c r="A694">
        <v>10176</v>
      </c>
      <c r="B694" t="s">
        <v>328</v>
      </c>
      <c r="C694">
        <v>47</v>
      </c>
      <c r="D694">
        <v>145.04</v>
      </c>
      <c r="E694">
        <v>3</v>
      </c>
      <c r="F694">
        <f>orderdetails[[#This Row],[quantityOrdered]]*orderdetails[[#This Row],[priceEach]]</f>
        <v>6816.8799999999992</v>
      </c>
      <c r="G694" t="str">
        <f>VLOOKUP(orderdetails[[#This Row],[orderNumber]],orders!$A:$H,8,FALSE)</f>
        <v>2003-Q4</v>
      </c>
      <c r="H694" t="str">
        <f>VLOOKUP(orderdetails[[#This Row],[orderNumber]],orders!A:I,9,FALSE)</f>
        <v>2003-11</v>
      </c>
      <c r="I694" t="str">
        <f>VLOOKUP(orderdetails[[#This Row],[productCode]],products!$A:$I,3,FALSE)</f>
        <v>Classic Cars</v>
      </c>
      <c r="J694" t="str">
        <f>VLOOKUP(orderdetails[[#This Row],[productCode]],products!A:I,2,FALSE)</f>
        <v>1969 Corvair Monza</v>
      </c>
    </row>
    <row r="695" spans="1:10" x14ac:dyDescent="0.25">
      <c r="A695">
        <v>10176</v>
      </c>
      <c r="B695" t="s">
        <v>343</v>
      </c>
      <c r="C695">
        <v>50</v>
      </c>
      <c r="D695">
        <v>160.91</v>
      </c>
      <c r="E695">
        <v>1</v>
      </c>
      <c r="F695">
        <f>orderdetails[[#This Row],[quantityOrdered]]*orderdetails[[#This Row],[priceEach]]</f>
        <v>8045.5</v>
      </c>
      <c r="G695" t="str">
        <f>VLOOKUP(orderdetails[[#This Row],[orderNumber]],orders!$A:$H,8,FALSE)</f>
        <v>2003-Q4</v>
      </c>
      <c r="H695" t="str">
        <f>VLOOKUP(orderdetails[[#This Row],[orderNumber]],orders!A:I,9,FALSE)</f>
        <v>2003-11</v>
      </c>
      <c r="I695" t="str">
        <f>VLOOKUP(orderdetails[[#This Row],[productCode]],products!$A:$I,3,FALSE)</f>
        <v>Classic Cars</v>
      </c>
      <c r="J695" t="str">
        <f>VLOOKUP(orderdetails[[#This Row],[productCode]],products!A:I,2,FALSE)</f>
        <v>1969 Ford Falcon</v>
      </c>
    </row>
    <row r="696" spans="1:10" x14ac:dyDescent="0.25">
      <c r="A696">
        <v>10176</v>
      </c>
      <c r="B696" t="s">
        <v>330</v>
      </c>
      <c r="C696">
        <v>20</v>
      </c>
      <c r="D696">
        <v>139.16999999999999</v>
      </c>
      <c r="E696">
        <v>10</v>
      </c>
      <c r="F696">
        <f>orderdetails[[#This Row],[quantityOrdered]]*orderdetails[[#This Row],[priceEach]]</f>
        <v>2783.3999999999996</v>
      </c>
      <c r="G696" t="str">
        <f>VLOOKUP(orderdetails[[#This Row],[orderNumber]],orders!$A:$H,8,FALSE)</f>
        <v>2003-Q4</v>
      </c>
      <c r="H696" t="str">
        <f>VLOOKUP(orderdetails[[#This Row],[orderNumber]],orders!A:I,9,FALSE)</f>
        <v>2003-11</v>
      </c>
      <c r="I696" t="str">
        <f>VLOOKUP(orderdetails[[#This Row],[productCode]],products!$A:$I,3,FALSE)</f>
        <v>Classic Cars</v>
      </c>
      <c r="J696" t="str">
        <f>VLOOKUP(orderdetails[[#This Row],[productCode]],products!A:I,2,FALSE)</f>
        <v>1998 Chrysler Plymouth Prowler</v>
      </c>
    </row>
    <row r="697" spans="1:10" x14ac:dyDescent="0.25">
      <c r="A697">
        <v>10176</v>
      </c>
      <c r="B697" t="s">
        <v>333</v>
      </c>
      <c r="C697">
        <v>36</v>
      </c>
      <c r="D697">
        <v>140.75</v>
      </c>
      <c r="E697">
        <v>5</v>
      </c>
      <c r="F697">
        <f>orderdetails[[#This Row],[quantityOrdered]]*orderdetails[[#This Row],[priceEach]]</f>
        <v>5067</v>
      </c>
      <c r="G697" t="str">
        <f>VLOOKUP(orderdetails[[#This Row],[orderNumber]],orders!$A:$H,8,FALSE)</f>
        <v>2003-Q4</v>
      </c>
      <c r="H697" t="str">
        <f>VLOOKUP(orderdetails[[#This Row],[orderNumber]],orders!A:I,9,FALSE)</f>
        <v>2003-11</v>
      </c>
      <c r="I697" t="str">
        <f>VLOOKUP(orderdetails[[#This Row],[productCode]],products!$A:$I,3,FALSE)</f>
        <v>Classic Cars</v>
      </c>
      <c r="J697" t="str">
        <f>VLOOKUP(orderdetails[[#This Row],[productCode]],products!A:I,2,FALSE)</f>
        <v>1970 Triumph Spitfire</v>
      </c>
    </row>
    <row r="698" spans="1:10" x14ac:dyDescent="0.25">
      <c r="A698">
        <v>10176</v>
      </c>
      <c r="B698" t="s">
        <v>334</v>
      </c>
      <c r="C698">
        <v>27</v>
      </c>
      <c r="D698">
        <v>55.49</v>
      </c>
      <c r="E698">
        <v>8</v>
      </c>
      <c r="F698">
        <f>orderdetails[[#This Row],[quantityOrdered]]*orderdetails[[#This Row],[priceEach]]</f>
        <v>1498.23</v>
      </c>
      <c r="G698" t="str">
        <f>VLOOKUP(orderdetails[[#This Row],[orderNumber]],orders!$A:$H,8,FALSE)</f>
        <v>2003-Q4</v>
      </c>
      <c r="H698" t="str">
        <f>VLOOKUP(orderdetails[[#This Row],[orderNumber]],orders!A:I,9,FALSE)</f>
        <v>2003-11</v>
      </c>
      <c r="I698" t="str">
        <f>VLOOKUP(orderdetails[[#This Row],[productCode]],products!$A:$I,3,FALSE)</f>
        <v>Classic Cars</v>
      </c>
      <c r="J698" t="str">
        <f>VLOOKUP(orderdetails[[#This Row],[productCode]],products!A:I,2,FALSE)</f>
        <v>1970 Dodge Coronet</v>
      </c>
    </row>
    <row r="699" spans="1:10" x14ac:dyDescent="0.25">
      <c r="A699">
        <v>10176</v>
      </c>
      <c r="B699" t="s">
        <v>336</v>
      </c>
      <c r="C699">
        <v>29</v>
      </c>
      <c r="D699">
        <v>101.72</v>
      </c>
      <c r="E699">
        <v>7</v>
      </c>
      <c r="F699">
        <f>orderdetails[[#This Row],[quantityOrdered]]*orderdetails[[#This Row],[priceEach]]</f>
        <v>2949.88</v>
      </c>
      <c r="G699" t="str">
        <f>VLOOKUP(orderdetails[[#This Row],[orderNumber]],orders!$A:$H,8,FALSE)</f>
        <v>2003-Q4</v>
      </c>
      <c r="H699" t="str">
        <f>VLOOKUP(orderdetails[[#This Row],[orderNumber]],orders!A:I,9,FALSE)</f>
        <v>2003-11</v>
      </c>
      <c r="I699" t="str">
        <f>VLOOKUP(orderdetails[[#This Row],[productCode]],products!$A:$I,3,FALSE)</f>
        <v>Classic Cars</v>
      </c>
      <c r="J699" t="str">
        <f>VLOOKUP(orderdetails[[#This Row],[productCode]],products!A:I,2,FALSE)</f>
        <v>1992 Porsche Cayenne Turbo Silver</v>
      </c>
    </row>
    <row r="700" spans="1:10" x14ac:dyDescent="0.25">
      <c r="A700">
        <v>10176</v>
      </c>
      <c r="B700" t="s">
        <v>338</v>
      </c>
      <c r="C700">
        <v>22</v>
      </c>
      <c r="D700">
        <v>62.14</v>
      </c>
      <c r="E700">
        <v>6</v>
      </c>
      <c r="F700">
        <f>orderdetails[[#This Row],[quantityOrdered]]*orderdetails[[#This Row],[priceEach]]</f>
        <v>1367.08</v>
      </c>
      <c r="G700" t="str">
        <f>VLOOKUP(orderdetails[[#This Row],[orderNumber]],orders!$A:$H,8,FALSE)</f>
        <v>2003-Q4</v>
      </c>
      <c r="H700" t="str">
        <f>VLOOKUP(orderdetails[[#This Row],[orderNumber]],orders!A:I,9,FALSE)</f>
        <v>2003-11</v>
      </c>
      <c r="I700" t="str">
        <f>VLOOKUP(orderdetails[[#This Row],[productCode]],products!$A:$I,3,FALSE)</f>
        <v>Trains</v>
      </c>
      <c r="J700" t="str">
        <f>VLOOKUP(orderdetails[[#This Row],[productCode]],products!A:I,2,FALSE)</f>
        <v>1950's Chicago Surface Lines Streetcar</v>
      </c>
    </row>
    <row r="701" spans="1:10" x14ac:dyDescent="0.25">
      <c r="A701">
        <v>10176</v>
      </c>
      <c r="B701" t="s">
        <v>339</v>
      </c>
      <c r="C701">
        <v>23</v>
      </c>
      <c r="D701">
        <v>109.96</v>
      </c>
      <c r="E701">
        <v>9</v>
      </c>
      <c r="F701">
        <f>orderdetails[[#This Row],[quantityOrdered]]*orderdetails[[#This Row],[priceEach]]</f>
        <v>2529.08</v>
      </c>
      <c r="G701" t="str">
        <f>VLOOKUP(orderdetails[[#This Row],[orderNumber]],orders!$A:$H,8,FALSE)</f>
        <v>2003-Q4</v>
      </c>
      <c r="H701" t="str">
        <f>VLOOKUP(orderdetails[[#This Row],[orderNumber]],orders!A:I,9,FALSE)</f>
        <v>2003-11</v>
      </c>
      <c r="I701" t="str">
        <f>VLOOKUP(orderdetails[[#This Row],[productCode]],products!$A:$I,3,FALSE)</f>
        <v>Trucks and Buses</v>
      </c>
      <c r="J701" t="str">
        <f>VLOOKUP(orderdetails[[#This Row],[productCode]],products!A:I,2,FALSE)</f>
        <v>Diamond T620 Semi-Skirted Tanker</v>
      </c>
    </row>
    <row r="702" spans="1:10" x14ac:dyDescent="0.25">
      <c r="A702">
        <v>10176</v>
      </c>
      <c r="B702" t="s">
        <v>340</v>
      </c>
      <c r="C702">
        <v>38</v>
      </c>
      <c r="D702">
        <v>52.14</v>
      </c>
      <c r="E702">
        <v>4</v>
      </c>
      <c r="F702">
        <f>orderdetails[[#This Row],[quantityOrdered]]*orderdetails[[#This Row],[priceEach]]</f>
        <v>1981.32</v>
      </c>
      <c r="G702" t="str">
        <f>VLOOKUP(orderdetails[[#This Row],[orderNumber]],orders!$A:$H,8,FALSE)</f>
        <v>2003-Q4</v>
      </c>
      <c r="H702" t="str">
        <f>VLOOKUP(orderdetails[[#This Row],[orderNumber]],orders!A:I,9,FALSE)</f>
        <v>2003-11</v>
      </c>
      <c r="I702" t="str">
        <f>VLOOKUP(orderdetails[[#This Row],[productCode]],products!$A:$I,3,FALSE)</f>
        <v>Trains</v>
      </c>
      <c r="J702" t="str">
        <f>VLOOKUP(orderdetails[[#This Row],[productCode]],products!A:I,2,FALSE)</f>
        <v>1962 City of Detroit Streetcar</v>
      </c>
    </row>
    <row r="703" spans="1:10" x14ac:dyDescent="0.25">
      <c r="A703">
        <v>10177</v>
      </c>
      <c r="B703" t="s">
        <v>344</v>
      </c>
      <c r="C703">
        <v>23</v>
      </c>
      <c r="D703">
        <v>113.37</v>
      </c>
      <c r="E703">
        <v>9</v>
      </c>
      <c r="F703">
        <f>orderdetails[[#This Row],[quantityOrdered]]*orderdetails[[#This Row],[priceEach]]</f>
        <v>2607.5100000000002</v>
      </c>
      <c r="G703" t="str">
        <f>VLOOKUP(orderdetails[[#This Row],[orderNumber]],orders!$A:$H,8,FALSE)</f>
        <v>2003-Q4</v>
      </c>
      <c r="H703" t="str">
        <f>VLOOKUP(orderdetails[[#This Row],[orderNumber]],orders!A:I,9,FALSE)</f>
        <v>2003-11</v>
      </c>
      <c r="I703" t="str">
        <f>VLOOKUP(orderdetails[[#This Row],[productCode]],products!$A:$I,3,FALSE)</f>
        <v>Vintage Cars</v>
      </c>
      <c r="J703" t="str">
        <f>VLOOKUP(orderdetails[[#This Row],[productCode]],products!A:I,2,FALSE)</f>
        <v>1903 Ford Model A</v>
      </c>
    </row>
    <row r="704" spans="1:10" x14ac:dyDescent="0.25">
      <c r="A704">
        <v>10177</v>
      </c>
      <c r="B704" t="s">
        <v>345</v>
      </c>
      <c r="C704">
        <v>29</v>
      </c>
      <c r="D704">
        <v>92.77</v>
      </c>
      <c r="E704">
        <v>11</v>
      </c>
      <c r="F704">
        <f>orderdetails[[#This Row],[quantityOrdered]]*orderdetails[[#This Row],[priceEach]]</f>
        <v>2690.33</v>
      </c>
      <c r="G704" t="str">
        <f>VLOOKUP(orderdetails[[#This Row],[orderNumber]],orders!$A:$H,8,FALSE)</f>
        <v>2003-Q4</v>
      </c>
      <c r="H704" t="str">
        <f>VLOOKUP(orderdetails[[#This Row],[orderNumber]],orders!A:I,9,FALSE)</f>
        <v>2003-11</v>
      </c>
      <c r="I704" t="str">
        <f>VLOOKUP(orderdetails[[#This Row],[productCode]],products!$A:$I,3,FALSE)</f>
        <v>Trains</v>
      </c>
      <c r="J704" t="str">
        <f>VLOOKUP(orderdetails[[#This Row],[productCode]],products!A:I,2,FALSE)</f>
        <v>Collectable Wooden Train</v>
      </c>
    </row>
    <row r="705" spans="1:10" x14ac:dyDescent="0.25">
      <c r="A705">
        <v>10177</v>
      </c>
      <c r="B705" t="s">
        <v>346</v>
      </c>
      <c r="C705">
        <v>35</v>
      </c>
      <c r="D705">
        <v>82.5</v>
      </c>
      <c r="E705">
        <v>8</v>
      </c>
      <c r="F705">
        <f>orderdetails[[#This Row],[quantityOrdered]]*orderdetails[[#This Row],[priceEach]]</f>
        <v>2887.5</v>
      </c>
      <c r="G705" t="str">
        <f>VLOOKUP(orderdetails[[#This Row],[orderNumber]],orders!$A:$H,8,FALSE)</f>
        <v>2003-Q4</v>
      </c>
      <c r="H705" t="str">
        <f>VLOOKUP(orderdetails[[#This Row],[orderNumber]],orders!A:I,9,FALSE)</f>
        <v>2003-11</v>
      </c>
      <c r="I705" t="str">
        <f>VLOOKUP(orderdetails[[#This Row],[productCode]],products!$A:$I,3,FALSE)</f>
        <v>Vintage Cars</v>
      </c>
      <c r="J705" t="str">
        <f>VLOOKUP(orderdetails[[#This Row],[productCode]],products!A:I,2,FALSE)</f>
        <v>1904 Buick Runabout</v>
      </c>
    </row>
    <row r="706" spans="1:10" x14ac:dyDescent="0.25">
      <c r="A706">
        <v>10177</v>
      </c>
      <c r="B706" t="s">
        <v>347</v>
      </c>
      <c r="C706">
        <v>50</v>
      </c>
      <c r="D706">
        <v>115.52</v>
      </c>
      <c r="E706">
        <v>7</v>
      </c>
      <c r="F706">
        <f>orderdetails[[#This Row],[quantityOrdered]]*orderdetails[[#This Row],[priceEach]]</f>
        <v>5776</v>
      </c>
      <c r="G706" t="str">
        <f>VLOOKUP(orderdetails[[#This Row],[orderNumber]],orders!$A:$H,8,FALSE)</f>
        <v>2003-Q4</v>
      </c>
      <c r="H706" t="str">
        <f>VLOOKUP(orderdetails[[#This Row],[orderNumber]],orders!A:I,9,FALSE)</f>
        <v>2003-11</v>
      </c>
      <c r="I706" t="str">
        <f>VLOOKUP(orderdetails[[#This Row],[productCode]],products!$A:$I,3,FALSE)</f>
        <v>Ships</v>
      </c>
      <c r="J706" t="str">
        <f>VLOOKUP(orderdetails[[#This Row],[productCode]],products!A:I,2,FALSE)</f>
        <v>18th century schooner</v>
      </c>
    </row>
    <row r="707" spans="1:10" x14ac:dyDescent="0.25">
      <c r="A707">
        <v>10177</v>
      </c>
      <c r="B707" t="s">
        <v>348</v>
      </c>
      <c r="C707">
        <v>45</v>
      </c>
      <c r="D707">
        <v>79.66</v>
      </c>
      <c r="E707">
        <v>2</v>
      </c>
      <c r="F707">
        <f>orderdetails[[#This Row],[quantityOrdered]]*orderdetails[[#This Row],[priceEach]]</f>
        <v>3584.7</v>
      </c>
      <c r="G707" t="str">
        <f>VLOOKUP(orderdetails[[#This Row],[orderNumber]],orders!$A:$H,8,FALSE)</f>
        <v>2003-Q4</v>
      </c>
      <c r="H707" t="str">
        <f>VLOOKUP(orderdetails[[#This Row],[orderNumber]],orders!A:I,9,FALSE)</f>
        <v>2003-11</v>
      </c>
      <c r="I707" t="str">
        <f>VLOOKUP(orderdetails[[#This Row],[productCode]],products!$A:$I,3,FALSE)</f>
        <v>Vintage Cars</v>
      </c>
      <c r="J707" t="str">
        <f>VLOOKUP(orderdetails[[#This Row],[productCode]],products!A:I,2,FALSE)</f>
        <v>1912 Ford Model T Delivery Wagon</v>
      </c>
    </row>
    <row r="708" spans="1:10" x14ac:dyDescent="0.25">
      <c r="A708">
        <v>10177</v>
      </c>
      <c r="B708" t="s">
        <v>350</v>
      </c>
      <c r="C708">
        <v>24</v>
      </c>
      <c r="D708">
        <v>58.67</v>
      </c>
      <c r="E708">
        <v>3</v>
      </c>
      <c r="F708">
        <f>orderdetails[[#This Row],[quantityOrdered]]*orderdetails[[#This Row],[priceEach]]</f>
        <v>1408.08</v>
      </c>
      <c r="G708" t="str">
        <f>VLOOKUP(orderdetails[[#This Row],[orderNumber]],orders!$A:$H,8,FALSE)</f>
        <v>2003-Q4</v>
      </c>
      <c r="H708" t="str">
        <f>VLOOKUP(orderdetails[[#This Row],[orderNumber]],orders!A:I,9,FALSE)</f>
        <v>2003-11</v>
      </c>
      <c r="I708" t="str">
        <f>VLOOKUP(orderdetails[[#This Row],[productCode]],products!$A:$I,3,FALSE)</f>
        <v>Ships</v>
      </c>
      <c r="J708" t="str">
        <f>VLOOKUP(orderdetails[[#This Row],[productCode]],products!A:I,2,FALSE)</f>
        <v>The Schooner Bluenose</v>
      </c>
    </row>
    <row r="709" spans="1:10" x14ac:dyDescent="0.25">
      <c r="A709">
        <v>10177</v>
      </c>
      <c r="B709" t="s">
        <v>351</v>
      </c>
      <c r="C709">
        <v>31</v>
      </c>
      <c r="D709">
        <v>77.95</v>
      </c>
      <c r="E709">
        <v>10</v>
      </c>
      <c r="F709">
        <f>orderdetails[[#This Row],[quantityOrdered]]*orderdetails[[#This Row],[priceEach]]</f>
        <v>2416.4500000000003</v>
      </c>
      <c r="G709" t="str">
        <f>VLOOKUP(orderdetails[[#This Row],[orderNumber]],orders!$A:$H,8,FALSE)</f>
        <v>2003-Q4</v>
      </c>
      <c r="H709" t="str">
        <f>VLOOKUP(orderdetails[[#This Row],[orderNumber]],orders!A:I,9,FALSE)</f>
        <v>2003-11</v>
      </c>
      <c r="I709" t="str">
        <f>VLOOKUP(orderdetails[[#This Row],[productCode]],products!$A:$I,3,FALSE)</f>
        <v>Ships</v>
      </c>
      <c r="J709" t="str">
        <f>VLOOKUP(orderdetails[[#This Row],[productCode]],products!A:I,2,FALSE)</f>
        <v>The Mayflower</v>
      </c>
    </row>
    <row r="710" spans="1:10" x14ac:dyDescent="0.25">
      <c r="A710">
        <v>10177</v>
      </c>
      <c r="B710" t="s">
        <v>352</v>
      </c>
      <c r="C710">
        <v>32</v>
      </c>
      <c r="D710">
        <v>64.33</v>
      </c>
      <c r="E710">
        <v>1</v>
      </c>
      <c r="F710">
        <f>orderdetails[[#This Row],[quantityOrdered]]*orderdetails[[#This Row],[priceEach]]</f>
        <v>2058.56</v>
      </c>
      <c r="G710" t="str">
        <f>VLOOKUP(orderdetails[[#This Row],[orderNumber]],orders!$A:$H,8,FALSE)</f>
        <v>2003-Q4</v>
      </c>
      <c r="H710" t="str">
        <f>VLOOKUP(orderdetails[[#This Row],[orderNumber]],orders!A:I,9,FALSE)</f>
        <v>2003-11</v>
      </c>
      <c r="I710" t="str">
        <f>VLOOKUP(orderdetails[[#This Row],[productCode]],products!$A:$I,3,FALSE)</f>
        <v>Ships</v>
      </c>
      <c r="J710" t="str">
        <f>VLOOKUP(orderdetails[[#This Row],[productCode]],products!A:I,2,FALSE)</f>
        <v>The USS Constitution Ship</v>
      </c>
    </row>
    <row r="711" spans="1:10" x14ac:dyDescent="0.25">
      <c r="A711">
        <v>10177</v>
      </c>
      <c r="B711" t="s">
        <v>353</v>
      </c>
      <c r="C711">
        <v>44</v>
      </c>
      <c r="D711">
        <v>88.15</v>
      </c>
      <c r="E711">
        <v>4</v>
      </c>
      <c r="F711">
        <f>orderdetails[[#This Row],[quantityOrdered]]*orderdetails[[#This Row],[priceEach]]</f>
        <v>3878.6000000000004</v>
      </c>
      <c r="G711" t="str">
        <f>VLOOKUP(orderdetails[[#This Row],[orderNumber]],orders!$A:$H,8,FALSE)</f>
        <v>2003-Q4</v>
      </c>
      <c r="H711" t="str">
        <f>VLOOKUP(orderdetails[[#This Row],[orderNumber]],orders!A:I,9,FALSE)</f>
        <v>2003-11</v>
      </c>
      <c r="I711" t="str">
        <f>VLOOKUP(orderdetails[[#This Row],[productCode]],products!$A:$I,3,FALSE)</f>
        <v>Ships</v>
      </c>
      <c r="J711" t="str">
        <f>VLOOKUP(orderdetails[[#This Row],[productCode]],products!A:I,2,FALSE)</f>
        <v>The Titanic</v>
      </c>
    </row>
    <row r="712" spans="1:10" x14ac:dyDescent="0.25">
      <c r="A712">
        <v>10177</v>
      </c>
      <c r="B712" t="s">
        <v>354</v>
      </c>
      <c r="C712">
        <v>24</v>
      </c>
      <c r="D712">
        <v>83.42</v>
      </c>
      <c r="E712">
        <v>5</v>
      </c>
      <c r="F712">
        <f>orderdetails[[#This Row],[quantityOrdered]]*orderdetails[[#This Row],[priceEach]]</f>
        <v>2002.08</v>
      </c>
      <c r="G712" t="str">
        <f>VLOOKUP(orderdetails[[#This Row],[orderNumber]],orders!$A:$H,8,FALSE)</f>
        <v>2003-Q4</v>
      </c>
      <c r="H712" t="str">
        <f>VLOOKUP(orderdetails[[#This Row],[orderNumber]],orders!A:I,9,FALSE)</f>
        <v>2003-11</v>
      </c>
      <c r="I712" t="str">
        <f>VLOOKUP(orderdetails[[#This Row],[productCode]],products!$A:$I,3,FALSE)</f>
        <v>Ships</v>
      </c>
      <c r="J712" t="str">
        <f>VLOOKUP(orderdetails[[#This Row],[productCode]],products!A:I,2,FALSE)</f>
        <v>The Queen Mary</v>
      </c>
    </row>
    <row r="713" spans="1:10" x14ac:dyDescent="0.25">
      <c r="A713">
        <v>10177</v>
      </c>
      <c r="B713" t="s">
        <v>355</v>
      </c>
      <c r="C713">
        <v>40</v>
      </c>
      <c r="D713">
        <v>52.96</v>
      </c>
      <c r="E713">
        <v>6</v>
      </c>
      <c r="F713">
        <f>orderdetails[[#This Row],[quantityOrdered]]*orderdetails[[#This Row],[priceEach]]</f>
        <v>2118.4</v>
      </c>
      <c r="G713" t="str">
        <f>VLOOKUP(orderdetails[[#This Row],[orderNumber]],orders!$A:$H,8,FALSE)</f>
        <v>2003-Q4</v>
      </c>
      <c r="H713" t="str">
        <f>VLOOKUP(orderdetails[[#This Row],[orderNumber]],orders!A:I,9,FALSE)</f>
        <v>2003-11</v>
      </c>
      <c r="I713" t="str">
        <f>VLOOKUP(orderdetails[[#This Row],[productCode]],products!$A:$I,3,FALSE)</f>
        <v>Ships</v>
      </c>
      <c r="J713" t="str">
        <f>VLOOKUP(orderdetails[[#This Row],[productCode]],products!A:I,2,FALSE)</f>
        <v>Pont Yacht</v>
      </c>
    </row>
    <row r="714" spans="1:10" x14ac:dyDescent="0.25">
      <c r="A714">
        <v>10178</v>
      </c>
      <c r="B714" t="s">
        <v>341</v>
      </c>
      <c r="C714">
        <v>24</v>
      </c>
      <c r="D714">
        <v>131.91999999999999</v>
      </c>
      <c r="E714">
        <v>12</v>
      </c>
      <c r="F714">
        <f>orderdetails[[#This Row],[quantityOrdered]]*orderdetails[[#This Row],[priceEach]]</f>
        <v>3166.08</v>
      </c>
      <c r="G714" t="str">
        <f>VLOOKUP(orderdetails[[#This Row],[orderNumber]],orders!$A:$H,8,FALSE)</f>
        <v>2003-Q4</v>
      </c>
      <c r="H714" t="str">
        <f>VLOOKUP(orderdetails[[#This Row],[orderNumber]],orders!A:I,9,FALSE)</f>
        <v>2003-11</v>
      </c>
      <c r="I714" t="str">
        <f>VLOOKUP(orderdetails[[#This Row],[productCode]],products!$A:$I,3,FALSE)</f>
        <v>Classic Cars</v>
      </c>
      <c r="J714" t="str">
        <f>VLOOKUP(orderdetails[[#This Row],[productCode]],products!A:I,2,FALSE)</f>
        <v>1972 Alfa Romeo GTA</v>
      </c>
    </row>
    <row r="715" spans="1:10" x14ac:dyDescent="0.25">
      <c r="A715">
        <v>10178</v>
      </c>
      <c r="B715" t="s">
        <v>356</v>
      </c>
      <c r="C715">
        <v>42</v>
      </c>
      <c r="D715">
        <v>127.73</v>
      </c>
      <c r="E715">
        <v>4</v>
      </c>
      <c r="F715">
        <f>orderdetails[[#This Row],[quantityOrdered]]*orderdetails[[#This Row],[priceEach]]</f>
        <v>5364.66</v>
      </c>
      <c r="G715" t="str">
        <f>VLOOKUP(orderdetails[[#This Row],[orderNumber]],orders!$A:$H,8,FALSE)</f>
        <v>2003-Q4</v>
      </c>
      <c r="H715" t="str">
        <f>VLOOKUP(orderdetails[[#This Row],[orderNumber]],orders!A:I,9,FALSE)</f>
        <v>2003-11</v>
      </c>
      <c r="I715" t="str">
        <f>VLOOKUP(orderdetails[[#This Row],[productCode]],products!$A:$I,3,FALSE)</f>
        <v>Planes</v>
      </c>
      <c r="J715" t="str">
        <f>VLOOKUP(orderdetails[[#This Row],[productCode]],products!A:I,2,FALSE)</f>
        <v>1980s Black Hawk Helicopter</v>
      </c>
    </row>
    <row r="716" spans="1:10" x14ac:dyDescent="0.25">
      <c r="A716">
        <v>10178</v>
      </c>
      <c r="B716" t="s">
        <v>358</v>
      </c>
      <c r="C716">
        <v>41</v>
      </c>
      <c r="D716">
        <v>70.540000000000006</v>
      </c>
      <c r="E716">
        <v>10</v>
      </c>
      <c r="F716">
        <f>orderdetails[[#This Row],[quantityOrdered]]*orderdetails[[#This Row],[priceEach]]</f>
        <v>2892.1400000000003</v>
      </c>
      <c r="G716" t="str">
        <f>VLOOKUP(orderdetails[[#This Row],[orderNumber]],orders!$A:$H,8,FALSE)</f>
        <v>2003-Q4</v>
      </c>
      <c r="H716" t="str">
        <f>VLOOKUP(orderdetails[[#This Row],[orderNumber]],orders!A:I,9,FALSE)</f>
        <v>2003-11</v>
      </c>
      <c r="I716" t="str">
        <f>VLOOKUP(orderdetails[[#This Row],[productCode]],products!$A:$I,3,FALSE)</f>
        <v>Ships</v>
      </c>
      <c r="J716" t="str">
        <f>VLOOKUP(orderdetails[[#This Row],[productCode]],products!A:I,2,FALSE)</f>
        <v>1999 Yamaha Speed Boat</v>
      </c>
    </row>
    <row r="717" spans="1:10" x14ac:dyDescent="0.25">
      <c r="A717">
        <v>10178</v>
      </c>
      <c r="B717" t="s">
        <v>359</v>
      </c>
      <c r="C717">
        <v>48</v>
      </c>
      <c r="D717">
        <v>104.81</v>
      </c>
      <c r="E717">
        <v>9</v>
      </c>
      <c r="F717">
        <f>orderdetails[[#This Row],[quantityOrdered]]*orderdetails[[#This Row],[priceEach]]</f>
        <v>5030.88</v>
      </c>
      <c r="G717" t="str">
        <f>VLOOKUP(orderdetails[[#This Row],[orderNumber]],orders!$A:$H,8,FALSE)</f>
        <v>2003-Q4</v>
      </c>
      <c r="H717" t="str">
        <f>VLOOKUP(orderdetails[[#This Row],[orderNumber]],orders!A:I,9,FALSE)</f>
        <v>2003-11</v>
      </c>
      <c r="I717" t="str">
        <f>VLOOKUP(orderdetails[[#This Row],[productCode]],products!$A:$I,3,FALSE)</f>
        <v>Vintage Cars</v>
      </c>
      <c r="J717" t="str">
        <f>VLOOKUP(orderdetails[[#This Row],[productCode]],products!A:I,2,FALSE)</f>
        <v>1941 Chevrolet Special Deluxe Cabriolet</v>
      </c>
    </row>
    <row r="718" spans="1:10" x14ac:dyDescent="0.25">
      <c r="A718">
        <v>10178</v>
      </c>
      <c r="B718" t="s">
        <v>361</v>
      </c>
      <c r="C718">
        <v>34</v>
      </c>
      <c r="D718">
        <v>67.819999999999993</v>
      </c>
      <c r="E718">
        <v>5</v>
      </c>
      <c r="F718">
        <f>orderdetails[[#This Row],[quantityOrdered]]*orderdetails[[#This Row],[priceEach]]</f>
        <v>2305.8799999999997</v>
      </c>
      <c r="G718" t="str">
        <f>VLOOKUP(orderdetails[[#This Row],[orderNumber]],orders!$A:$H,8,FALSE)</f>
        <v>2003-Q4</v>
      </c>
      <c r="H718" t="str">
        <f>VLOOKUP(orderdetails[[#This Row],[orderNumber]],orders!A:I,9,FALSE)</f>
        <v>2003-11</v>
      </c>
      <c r="I718" t="str">
        <f>VLOOKUP(orderdetails[[#This Row],[productCode]],products!$A:$I,3,FALSE)</f>
        <v>Planes</v>
      </c>
      <c r="J718" t="str">
        <f>VLOOKUP(orderdetails[[#This Row],[productCode]],products!A:I,2,FALSE)</f>
        <v>1900s Vintage Bi-Plane</v>
      </c>
    </row>
    <row r="719" spans="1:10" x14ac:dyDescent="0.25">
      <c r="A719">
        <v>10178</v>
      </c>
      <c r="B719" t="s">
        <v>362</v>
      </c>
      <c r="C719">
        <v>27</v>
      </c>
      <c r="D719">
        <v>65.75</v>
      </c>
      <c r="E719">
        <v>6</v>
      </c>
      <c r="F719">
        <f>orderdetails[[#This Row],[quantityOrdered]]*orderdetails[[#This Row],[priceEach]]</f>
        <v>1775.25</v>
      </c>
      <c r="G719" t="str">
        <f>VLOOKUP(orderdetails[[#This Row],[orderNumber]],orders!$A:$H,8,FALSE)</f>
        <v>2003-Q4</v>
      </c>
      <c r="H719" t="str">
        <f>VLOOKUP(orderdetails[[#This Row],[orderNumber]],orders!A:I,9,FALSE)</f>
        <v>2003-11</v>
      </c>
      <c r="I719" t="str">
        <f>VLOOKUP(orderdetails[[#This Row],[productCode]],products!$A:$I,3,FALSE)</f>
        <v>Vintage Cars</v>
      </c>
      <c r="J719" t="str">
        <f>VLOOKUP(orderdetails[[#This Row],[productCode]],products!A:I,2,FALSE)</f>
        <v>1937 Horch 930V Limousine</v>
      </c>
    </row>
    <row r="720" spans="1:10" x14ac:dyDescent="0.25">
      <c r="A720">
        <v>10178</v>
      </c>
      <c r="B720" t="s">
        <v>349</v>
      </c>
      <c r="C720">
        <v>21</v>
      </c>
      <c r="D720">
        <v>68.77</v>
      </c>
      <c r="E720">
        <v>11</v>
      </c>
      <c r="F720">
        <f>orderdetails[[#This Row],[quantityOrdered]]*orderdetails[[#This Row],[priceEach]]</f>
        <v>1444.1699999999998</v>
      </c>
      <c r="G720" t="str">
        <f>VLOOKUP(orderdetails[[#This Row],[orderNumber]],orders!$A:$H,8,FALSE)</f>
        <v>2003-Q4</v>
      </c>
      <c r="H720" t="str">
        <f>VLOOKUP(orderdetails[[#This Row],[orderNumber]],orders!A:I,9,FALSE)</f>
        <v>2003-11</v>
      </c>
      <c r="I720" t="str">
        <f>VLOOKUP(orderdetails[[#This Row],[productCode]],products!$A:$I,3,FALSE)</f>
        <v>Vintage Cars</v>
      </c>
      <c r="J720" t="str">
        <f>VLOOKUP(orderdetails[[#This Row],[productCode]],products!A:I,2,FALSE)</f>
        <v>1940 Ford Delivery Sedan</v>
      </c>
    </row>
    <row r="721" spans="1:10" x14ac:dyDescent="0.25">
      <c r="A721">
        <v>10178</v>
      </c>
      <c r="B721" t="s">
        <v>363</v>
      </c>
      <c r="C721">
        <v>30</v>
      </c>
      <c r="D721">
        <v>64.150000000000006</v>
      </c>
      <c r="E721">
        <v>3</v>
      </c>
      <c r="F721">
        <f>orderdetails[[#This Row],[quantityOrdered]]*orderdetails[[#This Row],[priceEach]]</f>
        <v>1924.5000000000002</v>
      </c>
      <c r="G721" t="str">
        <f>VLOOKUP(orderdetails[[#This Row],[orderNumber]],orders!$A:$H,8,FALSE)</f>
        <v>2003-Q4</v>
      </c>
      <c r="H721" t="str">
        <f>VLOOKUP(orderdetails[[#This Row],[orderNumber]],orders!A:I,9,FALSE)</f>
        <v>2003-11</v>
      </c>
      <c r="I721" t="str">
        <f>VLOOKUP(orderdetails[[#This Row],[productCode]],products!$A:$I,3,FALSE)</f>
        <v>Planes</v>
      </c>
      <c r="J721" t="str">
        <f>VLOOKUP(orderdetails[[#This Row],[productCode]],products!A:I,2,FALSE)</f>
        <v>Corsair F4U ( Bird Cage)</v>
      </c>
    </row>
    <row r="722" spans="1:10" x14ac:dyDescent="0.25">
      <c r="A722">
        <v>10178</v>
      </c>
      <c r="B722" t="s">
        <v>368</v>
      </c>
      <c r="C722">
        <v>34</v>
      </c>
      <c r="D722">
        <v>86.9</v>
      </c>
      <c r="E722">
        <v>8</v>
      </c>
      <c r="F722">
        <f>orderdetails[[#This Row],[quantityOrdered]]*orderdetails[[#This Row],[priceEach]]</f>
        <v>2954.6000000000004</v>
      </c>
      <c r="G722" t="str">
        <f>VLOOKUP(orderdetails[[#This Row],[orderNumber]],orders!$A:$H,8,FALSE)</f>
        <v>2003-Q4</v>
      </c>
      <c r="H722" t="str">
        <f>VLOOKUP(orderdetails[[#This Row],[orderNumber]],orders!A:I,9,FALSE)</f>
        <v>2003-11</v>
      </c>
      <c r="I722" t="str">
        <f>VLOOKUP(orderdetails[[#This Row],[productCode]],products!$A:$I,3,FALSE)</f>
        <v>Ships</v>
      </c>
      <c r="J722" t="str">
        <f>VLOOKUP(orderdetails[[#This Row],[productCode]],products!A:I,2,FALSE)</f>
        <v>HMS Bounty</v>
      </c>
    </row>
    <row r="723" spans="1:10" x14ac:dyDescent="0.25">
      <c r="A723">
        <v>10178</v>
      </c>
      <c r="B723" t="s">
        <v>369</v>
      </c>
      <c r="C723">
        <v>22</v>
      </c>
      <c r="D723">
        <v>91.74</v>
      </c>
      <c r="E723">
        <v>1</v>
      </c>
      <c r="F723">
        <f>orderdetails[[#This Row],[quantityOrdered]]*orderdetails[[#This Row],[priceEach]]</f>
        <v>2018.28</v>
      </c>
      <c r="G723" t="str">
        <f>VLOOKUP(orderdetails[[#This Row],[orderNumber]],orders!$A:$H,8,FALSE)</f>
        <v>2003-Q4</v>
      </c>
      <c r="H723" t="str">
        <f>VLOOKUP(orderdetails[[#This Row],[orderNumber]],orders!A:I,9,FALSE)</f>
        <v>2003-11</v>
      </c>
      <c r="I723" t="str">
        <f>VLOOKUP(orderdetails[[#This Row],[productCode]],products!$A:$I,3,FALSE)</f>
        <v>Planes</v>
      </c>
      <c r="J723" t="str">
        <f>VLOOKUP(orderdetails[[#This Row],[productCode]],products!A:I,2,FALSE)</f>
        <v>America West Airlines B757-200</v>
      </c>
    </row>
    <row r="724" spans="1:10" x14ac:dyDescent="0.25">
      <c r="A724">
        <v>10178</v>
      </c>
      <c r="B724" t="s">
        <v>372</v>
      </c>
      <c r="C724">
        <v>45</v>
      </c>
      <c r="D724">
        <v>68.11</v>
      </c>
      <c r="E724">
        <v>2</v>
      </c>
      <c r="F724">
        <f>orderdetails[[#This Row],[quantityOrdered]]*orderdetails[[#This Row],[priceEach]]</f>
        <v>3064.95</v>
      </c>
      <c r="G724" t="str">
        <f>VLOOKUP(orderdetails[[#This Row],[orderNumber]],orders!$A:$H,8,FALSE)</f>
        <v>2003-Q4</v>
      </c>
      <c r="H724" t="str">
        <f>VLOOKUP(orderdetails[[#This Row],[orderNumber]],orders!A:I,9,FALSE)</f>
        <v>2003-11</v>
      </c>
      <c r="I724" t="str">
        <f>VLOOKUP(orderdetails[[#This Row],[productCode]],products!$A:$I,3,FALSE)</f>
        <v>Planes</v>
      </c>
      <c r="J724" t="str">
        <f>VLOOKUP(orderdetails[[#This Row],[productCode]],products!A:I,2,FALSE)</f>
        <v>American Airlines: MD-11S</v>
      </c>
    </row>
    <row r="725" spans="1:10" x14ac:dyDescent="0.25">
      <c r="A725">
        <v>10178</v>
      </c>
      <c r="B725" t="s">
        <v>373</v>
      </c>
      <c r="C725">
        <v>45</v>
      </c>
      <c r="D725">
        <v>41.71</v>
      </c>
      <c r="E725">
        <v>7</v>
      </c>
      <c r="F725">
        <f>orderdetails[[#This Row],[quantityOrdered]]*orderdetails[[#This Row],[priceEach]]</f>
        <v>1876.95</v>
      </c>
      <c r="G725" t="str">
        <f>VLOOKUP(orderdetails[[#This Row],[orderNumber]],orders!$A:$H,8,FALSE)</f>
        <v>2003-Q4</v>
      </c>
      <c r="H725" t="str">
        <f>VLOOKUP(orderdetails[[#This Row],[orderNumber]],orders!A:I,9,FALSE)</f>
        <v>2003-11</v>
      </c>
      <c r="I725" t="str">
        <f>VLOOKUP(orderdetails[[#This Row],[productCode]],products!$A:$I,3,FALSE)</f>
        <v>Planes</v>
      </c>
      <c r="J725" t="str">
        <f>VLOOKUP(orderdetails[[#This Row],[productCode]],products!A:I,2,FALSE)</f>
        <v>Boeing X-32A JSF</v>
      </c>
    </row>
    <row r="726" spans="1:10" x14ac:dyDescent="0.25">
      <c r="A726">
        <v>10179</v>
      </c>
      <c r="B726" t="s">
        <v>357</v>
      </c>
      <c r="C726">
        <v>24</v>
      </c>
      <c r="D726">
        <v>82.79</v>
      </c>
      <c r="E726">
        <v>3</v>
      </c>
      <c r="F726">
        <f>orderdetails[[#This Row],[quantityOrdered]]*orderdetails[[#This Row],[priceEach]]</f>
        <v>1986.96</v>
      </c>
      <c r="G726" t="str">
        <f>VLOOKUP(orderdetails[[#This Row],[orderNumber]],orders!$A:$H,8,FALSE)</f>
        <v>2003-Q4</v>
      </c>
      <c r="H726" t="str">
        <f>VLOOKUP(orderdetails[[#This Row],[orderNumber]],orders!A:I,9,FALSE)</f>
        <v>2003-11</v>
      </c>
      <c r="I726" t="str">
        <f>VLOOKUP(orderdetails[[#This Row],[productCode]],products!$A:$I,3,FALSE)</f>
        <v>Planes</v>
      </c>
      <c r="J726" t="str">
        <f>VLOOKUP(orderdetails[[#This Row],[productCode]],products!A:I,2,FALSE)</f>
        <v>P-51-D Mustang</v>
      </c>
    </row>
    <row r="727" spans="1:10" x14ac:dyDescent="0.25">
      <c r="A727">
        <v>10179</v>
      </c>
      <c r="B727" t="s">
        <v>360</v>
      </c>
      <c r="C727">
        <v>47</v>
      </c>
      <c r="D727">
        <v>105.04</v>
      </c>
      <c r="E727">
        <v>5</v>
      </c>
      <c r="F727">
        <f>orderdetails[[#This Row],[quantityOrdered]]*orderdetails[[#This Row],[priceEach]]</f>
        <v>4936.88</v>
      </c>
      <c r="G727" t="str">
        <f>VLOOKUP(orderdetails[[#This Row],[orderNumber]],orders!$A:$H,8,FALSE)</f>
        <v>2003-Q4</v>
      </c>
      <c r="H727" t="str">
        <f>VLOOKUP(orderdetails[[#This Row],[orderNumber]],orders!A:I,9,FALSE)</f>
        <v>2003-11</v>
      </c>
      <c r="I727" t="str">
        <f>VLOOKUP(orderdetails[[#This Row],[productCode]],products!$A:$I,3,FALSE)</f>
        <v>Planes</v>
      </c>
      <c r="J727" t="str">
        <f>VLOOKUP(orderdetails[[#This Row],[productCode]],products!A:I,2,FALSE)</f>
        <v>1928 British Royal Navy Airplane</v>
      </c>
    </row>
    <row r="728" spans="1:10" x14ac:dyDescent="0.25">
      <c r="A728">
        <v>10179</v>
      </c>
      <c r="B728" t="s">
        <v>364</v>
      </c>
      <c r="C728">
        <v>27</v>
      </c>
      <c r="D728">
        <v>66.650000000000006</v>
      </c>
      <c r="E728">
        <v>4</v>
      </c>
      <c r="F728">
        <f>orderdetails[[#This Row],[quantityOrdered]]*orderdetails[[#This Row],[priceEach]]</f>
        <v>1799.5500000000002</v>
      </c>
      <c r="G728" t="str">
        <f>VLOOKUP(orderdetails[[#This Row],[orderNumber]],orders!$A:$H,8,FALSE)</f>
        <v>2003-Q4</v>
      </c>
      <c r="H728" t="str">
        <f>VLOOKUP(orderdetails[[#This Row],[orderNumber]],orders!A:I,9,FALSE)</f>
        <v>2003-11</v>
      </c>
      <c r="I728" t="str">
        <f>VLOOKUP(orderdetails[[#This Row],[productCode]],products!$A:$I,3,FALSE)</f>
        <v>Planes</v>
      </c>
      <c r="J728" t="str">
        <f>VLOOKUP(orderdetails[[#This Row],[productCode]],products!A:I,2,FALSE)</f>
        <v>1900s Vintage Tri-Plane</v>
      </c>
    </row>
    <row r="729" spans="1:10" x14ac:dyDescent="0.25">
      <c r="A729">
        <v>10179</v>
      </c>
      <c r="B729" t="s">
        <v>381</v>
      </c>
      <c r="C729">
        <v>45</v>
      </c>
      <c r="D729">
        <v>86.9</v>
      </c>
      <c r="E729">
        <v>1</v>
      </c>
      <c r="F729">
        <f>orderdetails[[#This Row],[quantityOrdered]]*orderdetails[[#This Row],[priceEach]]</f>
        <v>3910.5000000000005</v>
      </c>
      <c r="G729" t="str">
        <f>VLOOKUP(orderdetails[[#This Row],[orderNumber]],orders!$A:$H,8,FALSE)</f>
        <v>2003-Q4</v>
      </c>
      <c r="H729" t="str">
        <f>VLOOKUP(orderdetails[[#This Row],[orderNumber]],orders!A:I,9,FALSE)</f>
        <v>2003-11</v>
      </c>
      <c r="I729" t="str">
        <f>VLOOKUP(orderdetails[[#This Row],[productCode]],products!$A:$I,3,FALSE)</f>
        <v>Motorcycles</v>
      </c>
      <c r="J729" t="str">
        <f>VLOOKUP(orderdetails[[#This Row],[productCode]],products!A:I,2,FALSE)</f>
        <v>1997 BMW F650 ST</v>
      </c>
    </row>
    <row r="730" spans="1:10" x14ac:dyDescent="0.25">
      <c r="A730">
        <v>10179</v>
      </c>
      <c r="B730" t="s">
        <v>365</v>
      </c>
      <c r="C730">
        <v>24</v>
      </c>
      <c r="D730">
        <v>63.97</v>
      </c>
      <c r="E730">
        <v>6</v>
      </c>
      <c r="F730">
        <f>orderdetails[[#This Row],[quantityOrdered]]*orderdetails[[#This Row],[priceEach]]</f>
        <v>1535.28</v>
      </c>
      <c r="G730" t="str">
        <f>VLOOKUP(orderdetails[[#This Row],[orderNumber]],orders!$A:$H,8,FALSE)</f>
        <v>2003-Q4</v>
      </c>
      <c r="H730" t="str">
        <f>VLOOKUP(orderdetails[[#This Row],[orderNumber]],orders!A:I,9,FALSE)</f>
        <v>2003-11</v>
      </c>
      <c r="I730" t="str">
        <f>VLOOKUP(orderdetails[[#This Row],[productCode]],products!$A:$I,3,FALSE)</f>
        <v>Vintage Cars</v>
      </c>
      <c r="J730" t="str">
        <f>VLOOKUP(orderdetails[[#This Row],[productCode]],products!A:I,2,FALSE)</f>
        <v>1928 Ford Phaeton Deluxe</v>
      </c>
    </row>
    <row r="731" spans="1:10" x14ac:dyDescent="0.25">
      <c r="A731">
        <v>10179</v>
      </c>
      <c r="B731" t="s">
        <v>366</v>
      </c>
      <c r="C731">
        <v>34</v>
      </c>
      <c r="D731">
        <v>43.2</v>
      </c>
      <c r="E731">
        <v>7</v>
      </c>
      <c r="F731">
        <f>orderdetails[[#This Row],[quantityOrdered]]*orderdetails[[#This Row],[priceEach]]</f>
        <v>1468.8000000000002</v>
      </c>
      <c r="G731" t="str">
        <f>VLOOKUP(orderdetails[[#This Row],[orderNumber]],orders!$A:$H,8,FALSE)</f>
        <v>2003-Q4</v>
      </c>
      <c r="H731" t="str">
        <f>VLOOKUP(orderdetails[[#This Row],[orderNumber]],orders!A:I,9,FALSE)</f>
        <v>2003-11</v>
      </c>
      <c r="I731" t="str">
        <f>VLOOKUP(orderdetails[[#This Row],[productCode]],products!$A:$I,3,FALSE)</f>
        <v>Vintage Cars</v>
      </c>
      <c r="J731" t="str">
        <f>VLOOKUP(orderdetails[[#This Row],[productCode]],products!A:I,2,FALSE)</f>
        <v>1930 Buick Marquette Phaeton</v>
      </c>
    </row>
    <row r="732" spans="1:10" x14ac:dyDescent="0.25">
      <c r="A732">
        <v>10179</v>
      </c>
      <c r="B732" t="s">
        <v>367</v>
      </c>
      <c r="C732">
        <v>23</v>
      </c>
      <c r="D732">
        <v>75.81</v>
      </c>
      <c r="E732">
        <v>8</v>
      </c>
      <c r="F732">
        <f>orderdetails[[#This Row],[quantityOrdered]]*orderdetails[[#This Row],[priceEach]]</f>
        <v>1743.63</v>
      </c>
      <c r="G732" t="str">
        <f>VLOOKUP(orderdetails[[#This Row],[orderNumber]],orders!$A:$H,8,FALSE)</f>
        <v>2003-Q4</v>
      </c>
      <c r="H732" t="str">
        <f>VLOOKUP(orderdetails[[#This Row],[orderNumber]],orders!A:I,9,FALSE)</f>
        <v>2003-11</v>
      </c>
      <c r="I732" t="str">
        <f>VLOOKUP(orderdetails[[#This Row],[productCode]],products!$A:$I,3,FALSE)</f>
        <v>Planes</v>
      </c>
      <c r="J732" t="str">
        <f>VLOOKUP(orderdetails[[#This Row],[productCode]],products!A:I,2,FALSE)</f>
        <v>American Airlines: B767-300</v>
      </c>
    </row>
    <row r="733" spans="1:10" x14ac:dyDescent="0.25">
      <c r="A733">
        <v>10179</v>
      </c>
      <c r="B733" t="s">
        <v>370</v>
      </c>
      <c r="C733">
        <v>25</v>
      </c>
      <c r="D733">
        <v>98.48</v>
      </c>
      <c r="E733">
        <v>2</v>
      </c>
      <c r="F733">
        <f>orderdetails[[#This Row],[quantityOrdered]]*orderdetails[[#This Row],[priceEach]]</f>
        <v>2462</v>
      </c>
      <c r="G733" t="str">
        <f>VLOOKUP(orderdetails[[#This Row],[orderNumber]],orders!$A:$H,8,FALSE)</f>
        <v>2003-Q4</v>
      </c>
      <c r="H733" t="str">
        <f>VLOOKUP(orderdetails[[#This Row],[orderNumber]],orders!A:I,9,FALSE)</f>
        <v>2003-11</v>
      </c>
      <c r="I733" t="str">
        <f>VLOOKUP(orderdetails[[#This Row],[productCode]],products!$A:$I,3,FALSE)</f>
        <v>Planes</v>
      </c>
      <c r="J733" t="str">
        <f>VLOOKUP(orderdetails[[#This Row],[productCode]],products!A:I,2,FALSE)</f>
        <v>ATA: B757-300</v>
      </c>
    </row>
    <row r="734" spans="1:10" x14ac:dyDescent="0.25">
      <c r="A734">
        <v>10179</v>
      </c>
      <c r="B734" t="s">
        <v>371</v>
      </c>
      <c r="C734">
        <v>39</v>
      </c>
      <c r="D734">
        <v>80</v>
      </c>
      <c r="E734">
        <v>9</v>
      </c>
      <c r="F734">
        <f>orderdetails[[#This Row],[quantityOrdered]]*orderdetails[[#This Row],[priceEach]]</f>
        <v>3120</v>
      </c>
      <c r="G734" t="str">
        <f>VLOOKUP(orderdetails[[#This Row],[orderNumber]],orders!$A:$H,8,FALSE)</f>
        <v>2003-Q4</v>
      </c>
      <c r="H734" t="str">
        <f>VLOOKUP(orderdetails[[#This Row],[orderNumber]],orders!A:I,9,FALSE)</f>
        <v>2003-11</v>
      </c>
      <c r="I734" t="str">
        <f>VLOOKUP(orderdetails[[#This Row],[productCode]],products!$A:$I,3,FALSE)</f>
        <v>Planes</v>
      </c>
      <c r="J734" t="str">
        <f>VLOOKUP(orderdetails[[#This Row],[productCode]],products!A:I,2,FALSE)</f>
        <v>F/A 18 Hornet 1/72</v>
      </c>
    </row>
    <row r="735" spans="1:10" x14ac:dyDescent="0.25">
      <c r="A735">
        <v>10180</v>
      </c>
      <c r="B735" t="s">
        <v>374</v>
      </c>
      <c r="C735">
        <v>29</v>
      </c>
      <c r="D735">
        <v>76.56</v>
      </c>
      <c r="E735">
        <v>9</v>
      </c>
      <c r="F735">
        <f>orderdetails[[#This Row],[quantityOrdered]]*orderdetails[[#This Row],[priceEach]]</f>
        <v>2220.2400000000002</v>
      </c>
      <c r="G735" t="str">
        <f>VLOOKUP(orderdetails[[#This Row],[orderNumber]],orders!$A:$H,8,FALSE)</f>
        <v>2003-Q4</v>
      </c>
      <c r="H735" t="str">
        <f>VLOOKUP(orderdetails[[#This Row],[orderNumber]],orders!A:I,9,FALSE)</f>
        <v>2003-11</v>
      </c>
      <c r="I735" t="str">
        <f>VLOOKUP(orderdetails[[#This Row],[productCode]],products!$A:$I,3,FALSE)</f>
        <v>Motorcycles</v>
      </c>
      <c r="J735" t="str">
        <f>VLOOKUP(orderdetails[[#This Row],[productCode]],products!A:I,2,FALSE)</f>
        <v>1969 Harley Davidson Ultimate Chopper</v>
      </c>
    </row>
    <row r="736" spans="1:10" x14ac:dyDescent="0.25">
      <c r="A736">
        <v>10180</v>
      </c>
      <c r="B736" t="s">
        <v>375</v>
      </c>
      <c r="C736">
        <v>42</v>
      </c>
      <c r="D736">
        <v>99.91</v>
      </c>
      <c r="E736">
        <v>12</v>
      </c>
      <c r="F736">
        <f>orderdetails[[#This Row],[quantityOrdered]]*orderdetails[[#This Row],[priceEach]]</f>
        <v>4196.22</v>
      </c>
      <c r="G736" t="str">
        <f>VLOOKUP(orderdetails[[#This Row],[orderNumber]],orders!$A:$H,8,FALSE)</f>
        <v>2003-Q4</v>
      </c>
      <c r="H736" t="str">
        <f>VLOOKUP(orderdetails[[#This Row],[orderNumber]],orders!A:I,9,FALSE)</f>
        <v>2003-11</v>
      </c>
      <c r="I736" t="str">
        <f>VLOOKUP(orderdetails[[#This Row],[productCode]],products!$A:$I,3,FALSE)</f>
        <v>Motorcycles</v>
      </c>
      <c r="J736" t="str">
        <f>VLOOKUP(orderdetails[[#This Row],[productCode]],products!A:I,2,FALSE)</f>
        <v>1996 Moto Guzzi 1100i</v>
      </c>
    </row>
    <row r="737" spans="1:10" x14ac:dyDescent="0.25">
      <c r="A737">
        <v>10180</v>
      </c>
      <c r="B737" t="s">
        <v>376</v>
      </c>
      <c r="C737">
        <v>41</v>
      </c>
      <c r="D737">
        <v>164.61</v>
      </c>
      <c r="E737">
        <v>11</v>
      </c>
      <c r="F737">
        <f>orderdetails[[#This Row],[quantityOrdered]]*orderdetails[[#This Row],[priceEach]]</f>
        <v>6749.01</v>
      </c>
      <c r="G737" t="str">
        <f>VLOOKUP(orderdetails[[#This Row],[orderNumber]],orders!$A:$H,8,FALSE)</f>
        <v>2003-Q4</v>
      </c>
      <c r="H737" t="str">
        <f>VLOOKUP(orderdetails[[#This Row],[orderNumber]],orders!A:I,9,FALSE)</f>
        <v>2003-11</v>
      </c>
      <c r="I737" t="str">
        <f>VLOOKUP(orderdetails[[#This Row],[productCode]],products!$A:$I,3,FALSE)</f>
        <v>Motorcycles</v>
      </c>
      <c r="J737" t="str">
        <f>VLOOKUP(orderdetails[[#This Row],[productCode]],products!A:I,2,FALSE)</f>
        <v>2003 Harley-Davidson Eagle Drag Bike</v>
      </c>
    </row>
    <row r="738" spans="1:10" x14ac:dyDescent="0.25">
      <c r="A738">
        <v>10180</v>
      </c>
      <c r="B738" t="s">
        <v>377</v>
      </c>
      <c r="C738">
        <v>40</v>
      </c>
      <c r="D738">
        <v>131.04</v>
      </c>
      <c r="E738">
        <v>8</v>
      </c>
      <c r="F738">
        <f>orderdetails[[#This Row],[quantityOrdered]]*orderdetails[[#This Row],[priceEach]]</f>
        <v>5241.5999999999995</v>
      </c>
      <c r="G738" t="str">
        <f>VLOOKUP(orderdetails[[#This Row],[orderNumber]],orders!$A:$H,8,FALSE)</f>
        <v>2003-Q4</v>
      </c>
      <c r="H738" t="str">
        <f>VLOOKUP(orderdetails[[#This Row],[orderNumber]],orders!A:I,9,FALSE)</f>
        <v>2003-11</v>
      </c>
      <c r="I738" t="str">
        <f>VLOOKUP(orderdetails[[#This Row],[productCode]],products!$A:$I,3,FALSE)</f>
        <v>Motorcycles</v>
      </c>
      <c r="J738" t="str">
        <f>VLOOKUP(orderdetails[[#This Row],[productCode]],products!A:I,2,FALSE)</f>
        <v>2002 Suzuki XREO</v>
      </c>
    </row>
    <row r="739" spans="1:10" x14ac:dyDescent="0.25">
      <c r="A739">
        <v>10180</v>
      </c>
      <c r="B739" t="s">
        <v>378</v>
      </c>
      <c r="C739">
        <v>25</v>
      </c>
      <c r="D739">
        <v>48.46</v>
      </c>
      <c r="E739">
        <v>13</v>
      </c>
      <c r="F739">
        <f>orderdetails[[#This Row],[quantityOrdered]]*orderdetails[[#This Row],[priceEach]]</f>
        <v>1211.5</v>
      </c>
      <c r="G739" t="str">
        <f>VLOOKUP(orderdetails[[#This Row],[orderNumber]],orders!$A:$H,8,FALSE)</f>
        <v>2003-Q4</v>
      </c>
      <c r="H739" t="str">
        <f>VLOOKUP(orderdetails[[#This Row],[orderNumber]],orders!A:I,9,FALSE)</f>
        <v>2003-11</v>
      </c>
      <c r="I739" t="str">
        <f>VLOOKUP(orderdetails[[#This Row],[productCode]],products!$A:$I,3,FALSE)</f>
        <v>Motorcycles</v>
      </c>
      <c r="J739" t="str">
        <f>VLOOKUP(orderdetails[[#This Row],[productCode]],products!A:I,2,FALSE)</f>
        <v>1936 Harley Davidson El Knucklehead</v>
      </c>
    </row>
    <row r="740" spans="1:10" x14ac:dyDescent="0.25">
      <c r="A740">
        <v>10180</v>
      </c>
      <c r="B740" t="s">
        <v>389</v>
      </c>
      <c r="C740">
        <v>21</v>
      </c>
      <c r="D740">
        <v>59.06</v>
      </c>
      <c r="E740">
        <v>3</v>
      </c>
      <c r="F740">
        <f>orderdetails[[#This Row],[quantityOrdered]]*orderdetails[[#This Row],[priceEach]]</f>
        <v>1240.26</v>
      </c>
      <c r="G740" t="str">
        <f>VLOOKUP(orderdetails[[#This Row],[orderNumber]],orders!$A:$H,8,FALSE)</f>
        <v>2003-Q4</v>
      </c>
      <c r="H740" t="str">
        <f>VLOOKUP(orderdetails[[#This Row],[orderNumber]],orders!A:I,9,FALSE)</f>
        <v>2003-11</v>
      </c>
      <c r="I740" t="str">
        <f>VLOOKUP(orderdetails[[#This Row],[productCode]],products!$A:$I,3,FALSE)</f>
        <v>Motorcycles</v>
      </c>
      <c r="J740" t="str">
        <f>VLOOKUP(orderdetails[[#This Row],[productCode]],products!A:I,2,FALSE)</f>
        <v>1957 Vespa GS150</v>
      </c>
    </row>
    <row r="741" spans="1:10" x14ac:dyDescent="0.25">
      <c r="A741">
        <v>10180</v>
      </c>
      <c r="B741" t="s">
        <v>390</v>
      </c>
      <c r="C741">
        <v>44</v>
      </c>
      <c r="D741">
        <v>147.31</v>
      </c>
      <c r="E741">
        <v>2</v>
      </c>
      <c r="F741">
        <f>orderdetails[[#This Row],[quantityOrdered]]*orderdetails[[#This Row],[priceEach]]</f>
        <v>6481.64</v>
      </c>
      <c r="G741" t="str">
        <f>VLOOKUP(orderdetails[[#This Row],[orderNumber]],orders!$A:$H,8,FALSE)</f>
        <v>2003-Q4</v>
      </c>
      <c r="H741" t="str">
        <f>VLOOKUP(orderdetails[[#This Row],[orderNumber]],orders!A:I,9,FALSE)</f>
        <v>2003-11</v>
      </c>
      <c r="I741" t="str">
        <f>VLOOKUP(orderdetails[[#This Row],[productCode]],products!$A:$I,3,FALSE)</f>
        <v>Classic Cars</v>
      </c>
      <c r="J741" t="str">
        <f>VLOOKUP(orderdetails[[#This Row],[productCode]],products!A:I,2,FALSE)</f>
        <v>1957 Corvette Convertible</v>
      </c>
    </row>
    <row r="742" spans="1:10" x14ac:dyDescent="0.25">
      <c r="A742">
        <v>10180</v>
      </c>
      <c r="B742" t="s">
        <v>379</v>
      </c>
      <c r="C742">
        <v>48</v>
      </c>
      <c r="D742">
        <v>98.05</v>
      </c>
      <c r="E742">
        <v>10</v>
      </c>
      <c r="F742">
        <f>orderdetails[[#This Row],[quantityOrdered]]*orderdetails[[#This Row],[priceEach]]</f>
        <v>4706.3999999999996</v>
      </c>
      <c r="G742" t="str">
        <f>VLOOKUP(orderdetails[[#This Row],[orderNumber]],orders!$A:$H,8,FALSE)</f>
        <v>2003-Q4</v>
      </c>
      <c r="H742" t="str">
        <f>VLOOKUP(orderdetails[[#This Row],[orderNumber]],orders!A:I,9,FALSE)</f>
        <v>2003-11</v>
      </c>
      <c r="I742" t="str">
        <f>VLOOKUP(orderdetails[[#This Row],[productCode]],products!$A:$I,3,FALSE)</f>
        <v>Motorcycles</v>
      </c>
      <c r="J742" t="str">
        <f>VLOOKUP(orderdetails[[#This Row],[productCode]],products!A:I,2,FALSE)</f>
        <v>1997 BMW R 1100 S</v>
      </c>
    </row>
    <row r="743" spans="1:10" x14ac:dyDescent="0.25">
      <c r="A743">
        <v>10180</v>
      </c>
      <c r="B743" t="s">
        <v>380</v>
      </c>
      <c r="C743">
        <v>28</v>
      </c>
      <c r="D743">
        <v>61.7</v>
      </c>
      <c r="E743">
        <v>14</v>
      </c>
      <c r="F743">
        <f>orderdetails[[#This Row],[quantityOrdered]]*orderdetails[[#This Row],[priceEach]]</f>
        <v>1727.6000000000001</v>
      </c>
      <c r="G743" t="str">
        <f>VLOOKUP(orderdetails[[#This Row],[orderNumber]],orders!$A:$H,8,FALSE)</f>
        <v>2003-Q4</v>
      </c>
      <c r="H743" t="str">
        <f>VLOOKUP(orderdetails[[#This Row],[orderNumber]],orders!A:I,9,FALSE)</f>
        <v>2003-11</v>
      </c>
      <c r="I743" t="str">
        <f>VLOOKUP(orderdetails[[#This Row],[productCode]],products!$A:$I,3,FALSE)</f>
        <v>Motorcycles</v>
      </c>
      <c r="J743" t="str">
        <f>VLOOKUP(orderdetails[[#This Row],[productCode]],products!A:I,2,FALSE)</f>
        <v>1960 BSA Gold Star DBD34</v>
      </c>
    </row>
    <row r="744" spans="1:10" x14ac:dyDescent="0.25">
      <c r="A744">
        <v>10180</v>
      </c>
      <c r="B744" t="s">
        <v>391</v>
      </c>
      <c r="C744">
        <v>35</v>
      </c>
      <c r="D744">
        <v>60.95</v>
      </c>
      <c r="E744">
        <v>6</v>
      </c>
      <c r="F744">
        <f>orderdetails[[#This Row],[quantityOrdered]]*orderdetails[[#This Row],[priceEach]]</f>
        <v>2133.25</v>
      </c>
      <c r="G744" t="str">
        <f>VLOOKUP(orderdetails[[#This Row],[orderNumber]],orders!$A:$H,8,FALSE)</f>
        <v>2003-Q4</v>
      </c>
      <c r="H744" t="str">
        <f>VLOOKUP(orderdetails[[#This Row],[orderNumber]],orders!A:I,9,FALSE)</f>
        <v>2003-11</v>
      </c>
      <c r="I744" t="str">
        <f>VLOOKUP(orderdetails[[#This Row],[productCode]],products!$A:$I,3,FALSE)</f>
        <v>Motorcycles</v>
      </c>
      <c r="J744" t="str">
        <f>VLOOKUP(orderdetails[[#This Row],[productCode]],products!A:I,2,FALSE)</f>
        <v>1982 Ducati 900 Monster</v>
      </c>
    </row>
    <row r="745" spans="1:10" x14ac:dyDescent="0.25">
      <c r="A745">
        <v>10180</v>
      </c>
      <c r="B745" t="s">
        <v>394</v>
      </c>
      <c r="C745">
        <v>28</v>
      </c>
      <c r="D745">
        <v>68.709999999999994</v>
      </c>
      <c r="E745">
        <v>1</v>
      </c>
      <c r="F745">
        <f>orderdetails[[#This Row],[quantityOrdered]]*orderdetails[[#This Row],[priceEach]]</f>
        <v>1923.8799999999999</v>
      </c>
      <c r="G745" t="str">
        <f>VLOOKUP(orderdetails[[#This Row],[orderNumber]],orders!$A:$H,8,FALSE)</f>
        <v>2003-Q4</v>
      </c>
      <c r="H745" t="str">
        <f>VLOOKUP(orderdetails[[#This Row],[orderNumber]],orders!A:I,9,FALSE)</f>
        <v>2003-11</v>
      </c>
      <c r="I745" t="str">
        <f>VLOOKUP(orderdetails[[#This Row],[productCode]],products!$A:$I,3,FALSE)</f>
        <v>Classic Cars</v>
      </c>
      <c r="J745" t="str">
        <f>VLOOKUP(orderdetails[[#This Row],[productCode]],products!A:I,2,FALSE)</f>
        <v>1961 Chevrolet Impala</v>
      </c>
    </row>
    <row r="746" spans="1:10" x14ac:dyDescent="0.25">
      <c r="A746">
        <v>10180</v>
      </c>
      <c r="B746" t="s">
        <v>395</v>
      </c>
      <c r="C746">
        <v>34</v>
      </c>
      <c r="D746">
        <v>33.39</v>
      </c>
      <c r="E746">
        <v>4</v>
      </c>
      <c r="F746">
        <f>orderdetails[[#This Row],[quantityOrdered]]*orderdetails[[#This Row],[priceEach]]</f>
        <v>1135.26</v>
      </c>
      <c r="G746" t="str">
        <f>VLOOKUP(orderdetails[[#This Row],[orderNumber]],orders!$A:$H,8,FALSE)</f>
        <v>2003-Q4</v>
      </c>
      <c r="H746" t="str">
        <f>VLOOKUP(orderdetails[[#This Row],[orderNumber]],orders!A:I,9,FALSE)</f>
        <v>2003-11</v>
      </c>
      <c r="I746" t="str">
        <f>VLOOKUP(orderdetails[[#This Row],[productCode]],products!$A:$I,3,FALSE)</f>
        <v>Motorcycles</v>
      </c>
      <c r="J746" t="str">
        <f>VLOOKUP(orderdetails[[#This Row],[productCode]],products!A:I,2,FALSE)</f>
        <v>1982 Ducati 996 R</v>
      </c>
    </row>
    <row r="747" spans="1:10" x14ac:dyDescent="0.25">
      <c r="A747">
        <v>10180</v>
      </c>
      <c r="B747" t="s">
        <v>396</v>
      </c>
      <c r="C747">
        <v>22</v>
      </c>
      <c r="D747">
        <v>102.05</v>
      </c>
      <c r="E747">
        <v>7</v>
      </c>
      <c r="F747">
        <f>orderdetails[[#This Row],[quantityOrdered]]*orderdetails[[#This Row],[priceEach]]</f>
        <v>2245.1</v>
      </c>
      <c r="G747" t="str">
        <f>VLOOKUP(orderdetails[[#This Row],[orderNumber]],orders!$A:$H,8,FALSE)</f>
        <v>2003-Q4</v>
      </c>
      <c r="H747" t="str">
        <f>VLOOKUP(orderdetails[[#This Row],[orderNumber]],orders!A:I,9,FALSE)</f>
        <v>2003-11</v>
      </c>
      <c r="I747" t="str">
        <f>VLOOKUP(orderdetails[[#This Row],[productCode]],products!$A:$I,3,FALSE)</f>
        <v>Motorcycles</v>
      </c>
      <c r="J747" t="str">
        <f>VLOOKUP(orderdetails[[#This Row],[productCode]],products!A:I,2,FALSE)</f>
        <v>1974 Ducati 350 Mk3 Desmo</v>
      </c>
    </row>
    <row r="748" spans="1:10" x14ac:dyDescent="0.25">
      <c r="A748">
        <v>10180</v>
      </c>
      <c r="B748" t="s">
        <v>397</v>
      </c>
      <c r="C748">
        <v>21</v>
      </c>
      <c r="D748">
        <v>74.849999999999994</v>
      </c>
      <c r="E748">
        <v>5</v>
      </c>
      <c r="F748">
        <f>orderdetails[[#This Row],[quantityOrdered]]*orderdetails[[#This Row],[priceEach]]</f>
        <v>1571.85</v>
      </c>
      <c r="G748" t="str">
        <f>VLOOKUP(orderdetails[[#This Row],[orderNumber]],orders!$A:$H,8,FALSE)</f>
        <v>2003-Q4</v>
      </c>
      <c r="H748" t="str">
        <f>VLOOKUP(orderdetails[[#This Row],[orderNumber]],orders!A:I,9,FALSE)</f>
        <v>2003-11</v>
      </c>
      <c r="I748" t="str">
        <f>VLOOKUP(orderdetails[[#This Row],[productCode]],products!$A:$I,3,FALSE)</f>
        <v>Motorcycles</v>
      </c>
      <c r="J748" t="str">
        <f>VLOOKUP(orderdetails[[#This Row],[productCode]],products!A:I,2,FALSE)</f>
        <v>2002 Yamaha YZR M1</v>
      </c>
    </row>
    <row r="749" spans="1:10" x14ac:dyDescent="0.25">
      <c r="A749">
        <v>10181</v>
      </c>
      <c r="B749" t="s">
        <v>382</v>
      </c>
      <c r="C749">
        <v>27</v>
      </c>
      <c r="D749">
        <v>155.66</v>
      </c>
      <c r="E749">
        <v>14</v>
      </c>
      <c r="F749">
        <f>orderdetails[[#This Row],[quantityOrdered]]*orderdetails[[#This Row],[priceEach]]</f>
        <v>4202.82</v>
      </c>
      <c r="G749" t="str">
        <f>VLOOKUP(orderdetails[[#This Row],[orderNumber]],orders!$A:$H,8,FALSE)</f>
        <v>2003-Q4</v>
      </c>
      <c r="H749" t="str">
        <f>VLOOKUP(orderdetails[[#This Row],[orderNumber]],orders!A:I,9,FALSE)</f>
        <v>2003-11</v>
      </c>
      <c r="I749" t="str">
        <f>VLOOKUP(orderdetails[[#This Row],[productCode]],products!$A:$I,3,FALSE)</f>
        <v>Classic Cars</v>
      </c>
      <c r="J749" t="str">
        <f>VLOOKUP(orderdetails[[#This Row],[productCode]],products!A:I,2,FALSE)</f>
        <v>1968 Ford Mustang</v>
      </c>
    </row>
    <row r="750" spans="1:10" x14ac:dyDescent="0.25">
      <c r="A750">
        <v>10181</v>
      </c>
      <c r="B750" t="s">
        <v>383</v>
      </c>
      <c r="C750">
        <v>28</v>
      </c>
      <c r="D750">
        <v>113.92</v>
      </c>
      <c r="E750">
        <v>12</v>
      </c>
      <c r="F750">
        <f>orderdetails[[#This Row],[quantityOrdered]]*orderdetails[[#This Row],[priceEach]]</f>
        <v>3189.76</v>
      </c>
      <c r="G750" t="str">
        <f>VLOOKUP(orderdetails[[#This Row],[orderNumber]],orders!$A:$H,8,FALSE)</f>
        <v>2003-Q4</v>
      </c>
      <c r="H750" t="str">
        <f>VLOOKUP(orderdetails[[#This Row],[orderNumber]],orders!A:I,9,FALSE)</f>
        <v>2003-11</v>
      </c>
      <c r="I750" t="str">
        <f>VLOOKUP(orderdetails[[#This Row],[productCode]],products!$A:$I,3,FALSE)</f>
        <v>Classic Cars</v>
      </c>
      <c r="J750" t="str">
        <f>VLOOKUP(orderdetails[[#This Row],[productCode]],products!A:I,2,FALSE)</f>
        <v>1968 Dodge Charger</v>
      </c>
    </row>
    <row r="751" spans="1:10" x14ac:dyDescent="0.25">
      <c r="A751">
        <v>10181</v>
      </c>
      <c r="B751" t="s">
        <v>384</v>
      </c>
      <c r="C751">
        <v>20</v>
      </c>
      <c r="D751">
        <v>67.03</v>
      </c>
      <c r="E751">
        <v>15</v>
      </c>
      <c r="F751">
        <f>orderdetails[[#This Row],[quantityOrdered]]*orderdetails[[#This Row],[priceEach]]</f>
        <v>1340.6</v>
      </c>
      <c r="G751" t="str">
        <f>VLOOKUP(orderdetails[[#This Row],[orderNumber]],orders!$A:$H,8,FALSE)</f>
        <v>2003-Q4</v>
      </c>
      <c r="H751" t="str">
        <f>VLOOKUP(orderdetails[[#This Row],[orderNumber]],orders!A:I,9,FALSE)</f>
        <v>2003-11</v>
      </c>
      <c r="I751" t="str">
        <f>VLOOKUP(orderdetails[[#This Row],[productCode]],products!$A:$I,3,FALSE)</f>
        <v>Classic Cars</v>
      </c>
      <c r="J751" t="str">
        <f>VLOOKUP(orderdetails[[#This Row],[productCode]],products!A:I,2,FALSE)</f>
        <v>1970 Plymouth Hemi Cuda</v>
      </c>
    </row>
    <row r="752" spans="1:10" x14ac:dyDescent="0.25">
      <c r="A752">
        <v>10181</v>
      </c>
      <c r="B752" t="s">
        <v>385</v>
      </c>
      <c r="C752">
        <v>36</v>
      </c>
      <c r="D752">
        <v>107.1</v>
      </c>
      <c r="E752">
        <v>11</v>
      </c>
      <c r="F752">
        <f>orderdetails[[#This Row],[quantityOrdered]]*orderdetails[[#This Row],[priceEach]]</f>
        <v>3855.6</v>
      </c>
      <c r="G752" t="str">
        <f>VLOOKUP(orderdetails[[#This Row],[orderNumber]],orders!$A:$H,8,FALSE)</f>
        <v>2003-Q4</v>
      </c>
      <c r="H752" t="str">
        <f>VLOOKUP(orderdetails[[#This Row],[orderNumber]],orders!A:I,9,FALSE)</f>
        <v>2003-11</v>
      </c>
      <c r="I752" t="str">
        <f>VLOOKUP(orderdetails[[#This Row],[productCode]],products!$A:$I,3,FALSE)</f>
        <v>Classic Cars</v>
      </c>
      <c r="J752" t="str">
        <f>VLOOKUP(orderdetails[[#This Row],[productCode]],products!A:I,2,FALSE)</f>
        <v>1969 Dodge Charger</v>
      </c>
    </row>
    <row r="753" spans="1:10" x14ac:dyDescent="0.25">
      <c r="A753">
        <v>10181</v>
      </c>
      <c r="B753" t="s">
        <v>398</v>
      </c>
      <c r="C753">
        <v>44</v>
      </c>
      <c r="D753">
        <v>124.56</v>
      </c>
      <c r="E753">
        <v>6</v>
      </c>
      <c r="F753">
        <f>orderdetails[[#This Row],[quantityOrdered]]*orderdetails[[#This Row],[priceEach]]</f>
        <v>5480.64</v>
      </c>
      <c r="G753" t="str">
        <f>VLOOKUP(orderdetails[[#This Row],[orderNumber]],orders!$A:$H,8,FALSE)</f>
        <v>2003-Q4</v>
      </c>
      <c r="H753" t="str">
        <f>VLOOKUP(orderdetails[[#This Row],[orderNumber]],orders!A:I,9,FALSE)</f>
        <v>2003-11</v>
      </c>
      <c r="I753" t="str">
        <f>VLOOKUP(orderdetails[[#This Row],[productCode]],products!$A:$I,3,FALSE)</f>
        <v>Classic Cars</v>
      </c>
      <c r="J753" t="str">
        <f>VLOOKUP(orderdetails[[#This Row],[productCode]],products!A:I,2,FALSE)</f>
        <v>1993 Mazda RX-7</v>
      </c>
    </row>
    <row r="754" spans="1:10" x14ac:dyDescent="0.25">
      <c r="A754">
        <v>10181</v>
      </c>
      <c r="B754" t="s">
        <v>403</v>
      </c>
      <c r="C754">
        <v>42</v>
      </c>
      <c r="D754">
        <v>124.44</v>
      </c>
      <c r="E754">
        <v>2</v>
      </c>
      <c r="F754">
        <f>orderdetails[[#This Row],[quantityOrdered]]*orderdetails[[#This Row],[priceEach]]</f>
        <v>5226.4799999999996</v>
      </c>
      <c r="G754" t="str">
        <f>VLOOKUP(orderdetails[[#This Row],[orderNumber]],orders!$A:$H,8,FALSE)</f>
        <v>2003-Q4</v>
      </c>
      <c r="H754" t="str">
        <f>VLOOKUP(orderdetails[[#This Row],[orderNumber]],orders!A:I,9,FALSE)</f>
        <v>2003-11</v>
      </c>
      <c r="I754" t="str">
        <f>VLOOKUP(orderdetails[[#This Row],[productCode]],products!$A:$I,3,FALSE)</f>
        <v>Classic Cars</v>
      </c>
      <c r="J754" t="str">
        <f>VLOOKUP(orderdetails[[#This Row],[productCode]],products!A:I,2,FALSE)</f>
        <v>1965 Aston Martin DB5</v>
      </c>
    </row>
    <row r="755" spans="1:10" x14ac:dyDescent="0.25">
      <c r="A755">
        <v>10181</v>
      </c>
      <c r="B755" t="s">
        <v>386</v>
      </c>
      <c r="C755">
        <v>22</v>
      </c>
      <c r="D755">
        <v>74.69</v>
      </c>
      <c r="E755">
        <v>10</v>
      </c>
      <c r="F755">
        <f>orderdetails[[#This Row],[quantityOrdered]]*orderdetails[[#This Row],[priceEach]]</f>
        <v>1643.1799999999998</v>
      </c>
      <c r="G755" t="str">
        <f>VLOOKUP(orderdetails[[#This Row],[orderNumber]],orders!$A:$H,8,FALSE)</f>
        <v>2003-Q4</v>
      </c>
      <c r="H755" t="str">
        <f>VLOOKUP(orderdetails[[#This Row],[orderNumber]],orders!A:I,9,FALSE)</f>
        <v>2003-11</v>
      </c>
      <c r="I755" t="str">
        <f>VLOOKUP(orderdetails[[#This Row],[productCode]],products!$A:$I,3,FALSE)</f>
        <v>Classic Cars</v>
      </c>
      <c r="J755" t="str">
        <f>VLOOKUP(orderdetails[[#This Row],[productCode]],products!A:I,2,FALSE)</f>
        <v>1948 Porsche 356-A Roadster</v>
      </c>
    </row>
    <row r="756" spans="1:10" x14ac:dyDescent="0.25">
      <c r="A756">
        <v>10181</v>
      </c>
      <c r="B756" t="s">
        <v>399</v>
      </c>
      <c r="C756">
        <v>21</v>
      </c>
      <c r="D756">
        <v>129.44999999999999</v>
      </c>
      <c r="E756">
        <v>5</v>
      </c>
      <c r="F756">
        <f>orderdetails[[#This Row],[quantityOrdered]]*orderdetails[[#This Row],[priceEach]]</f>
        <v>2718.45</v>
      </c>
      <c r="G756" t="str">
        <f>VLOOKUP(orderdetails[[#This Row],[orderNumber]],orders!$A:$H,8,FALSE)</f>
        <v>2003-Q4</v>
      </c>
      <c r="H756" t="str">
        <f>VLOOKUP(orderdetails[[#This Row],[orderNumber]],orders!A:I,9,FALSE)</f>
        <v>2003-11</v>
      </c>
      <c r="I756" t="str">
        <f>VLOOKUP(orderdetails[[#This Row],[productCode]],products!$A:$I,3,FALSE)</f>
        <v>Classic Cars</v>
      </c>
      <c r="J756" t="str">
        <f>VLOOKUP(orderdetails[[#This Row],[productCode]],products!A:I,2,FALSE)</f>
        <v>1995 Honda Civic</v>
      </c>
    </row>
    <row r="757" spans="1:10" x14ac:dyDescent="0.25">
      <c r="A757">
        <v>10181</v>
      </c>
      <c r="B757" t="s">
        <v>400</v>
      </c>
      <c r="C757">
        <v>27</v>
      </c>
      <c r="D757">
        <v>130.68</v>
      </c>
      <c r="E757">
        <v>3</v>
      </c>
      <c r="F757">
        <f>orderdetails[[#This Row],[quantityOrdered]]*orderdetails[[#This Row],[priceEach]]</f>
        <v>3528.36</v>
      </c>
      <c r="G757" t="str">
        <f>VLOOKUP(orderdetails[[#This Row],[orderNumber]],orders!$A:$H,8,FALSE)</f>
        <v>2003-Q4</v>
      </c>
      <c r="H757" t="str">
        <f>VLOOKUP(orderdetails[[#This Row],[orderNumber]],orders!A:I,9,FALSE)</f>
        <v>2003-11</v>
      </c>
      <c r="I757" t="str">
        <f>VLOOKUP(orderdetails[[#This Row],[productCode]],products!$A:$I,3,FALSE)</f>
        <v>Classic Cars</v>
      </c>
      <c r="J757" t="str">
        <f>VLOOKUP(orderdetails[[#This Row],[productCode]],products!A:I,2,FALSE)</f>
        <v>1999 Indy 500 Monte Carlo SS</v>
      </c>
    </row>
    <row r="758" spans="1:10" x14ac:dyDescent="0.25">
      <c r="A758">
        <v>10181</v>
      </c>
      <c r="B758" t="s">
        <v>332</v>
      </c>
      <c r="C758">
        <v>45</v>
      </c>
      <c r="D758">
        <v>147.33000000000001</v>
      </c>
      <c r="E758">
        <v>7</v>
      </c>
      <c r="F758">
        <f>orderdetails[[#This Row],[quantityOrdered]]*orderdetails[[#This Row],[priceEach]]</f>
        <v>6629.85</v>
      </c>
      <c r="G758" t="str">
        <f>VLOOKUP(orderdetails[[#This Row],[orderNumber]],orders!$A:$H,8,FALSE)</f>
        <v>2003-Q4</v>
      </c>
      <c r="H758" t="str">
        <f>VLOOKUP(orderdetails[[#This Row],[orderNumber]],orders!A:I,9,FALSE)</f>
        <v>2003-11</v>
      </c>
      <c r="I758" t="str">
        <f>VLOOKUP(orderdetails[[#This Row],[productCode]],products!$A:$I,3,FALSE)</f>
        <v>Classic Cars</v>
      </c>
      <c r="J758" t="str">
        <f>VLOOKUP(orderdetails[[#This Row],[productCode]],products!A:I,2,FALSE)</f>
        <v>1992 Ferrari 360 Spider red</v>
      </c>
    </row>
    <row r="759" spans="1:10" x14ac:dyDescent="0.25">
      <c r="A759">
        <v>10181</v>
      </c>
      <c r="B759" t="s">
        <v>387</v>
      </c>
      <c r="C759">
        <v>30</v>
      </c>
      <c r="D759">
        <v>73.17</v>
      </c>
      <c r="E759">
        <v>17</v>
      </c>
      <c r="F759">
        <f>orderdetails[[#This Row],[quantityOrdered]]*orderdetails[[#This Row],[priceEach]]</f>
        <v>2195.1</v>
      </c>
      <c r="G759" t="str">
        <f>VLOOKUP(orderdetails[[#This Row],[orderNumber]],orders!$A:$H,8,FALSE)</f>
        <v>2003-Q4</v>
      </c>
      <c r="H759" t="str">
        <f>VLOOKUP(orderdetails[[#This Row],[orderNumber]],orders!A:I,9,FALSE)</f>
        <v>2003-11</v>
      </c>
      <c r="I759" t="str">
        <f>VLOOKUP(orderdetails[[#This Row],[productCode]],products!$A:$I,3,FALSE)</f>
        <v>Classic Cars</v>
      </c>
      <c r="J759" t="str">
        <f>VLOOKUP(orderdetails[[#This Row],[productCode]],products!A:I,2,FALSE)</f>
        <v>1969 Dodge Super Bee</v>
      </c>
    </row>
    <row r="760" spans="1:10" x14ac:dyDescent="0.25">
      <c r="A760">
        <v>10181</v>
      </c>
      <c r="B760" t="s">
        <v>388</v>
      </c>
      <c r="C760">
        <v>22</v>
      </c>
      <c r="D760">
        <v>120.53</v>
      </c>
      <c r="E760">
        <v>16</v>
      </c>
      <c r="F760">
        <f>orderdetails[[#This Row],[quantityOrdered]]*orderdetails[[#This Row],[priceEach]]</f>
        <v>2651.66</v>
      </c>
      <c r="G760" t="str">
        <f>VLOOKUP(orderdetails[[#This Row],[orderNumber]],orders!$A:$H,8,FALSE)</f>
        <v>2003-Q4</v>
      </c>
      <c r="H760" t="str">
        <f>VLOOKUP(orderdetails[[#This Row],[orderNumber]],orders!A:I,9,FALSE)</f>
        <v>2003-11</v>
      </c>
      <c r="I760" t="str">
        <f>VLOOKUP(orderdetails[[#This Row],[productCode]],products!$A:$I,3,FALSE)</f>
        <v>Classic Cars</v>
      </c>
      <c r="J760" t="str">
        <f>VLOOKUP(orderdetails[[#This Row],[productCode]],products!A:I,2,FALSE)</f>
        <v>1976 Ford Gran Torino</v>
      </c>
    </row>
    <row r="761" spans="1:10" x14ac:dyDescent="0.25">
      <c r="A761">
        <v>10181</v>
      </c>
      <c r="B761" t="s">
        <v>401</v>
      </c>
      <c r="C761">
        <v>39</v>
      </c>
      <c r="D761">
        <v>137.04</v>
      </c>
      <c r="E761">
        <v>4</v>
      </c>
      <c r="F761">
        <f>orderdetails[[#This Row],[quantityOrdered]]*orderdetails[[#This Row],[priceEach]]</f>
        <v>5344.5599999999995</v>
      </c>
      <c r="G761" t="str">
        <f>VLOOKUP(orderdetails[[#This Row],[orderNumber]],orders!$A:$H,8,FALSE)</f>
        <v>2003-Q4</v>
      </c>
      <c r="H761" t="str">
        <f>VLOOKUP(orderdetails[[#This Row],[orderNumber]],orders!A:I,9,FALSE)</f>
        <v>2003-11</v>
      </c>
      <c r="I761" t="str">
        <f>VLOOKUP(orderdetails[[#This Row],[productCode]],products!$A:$I,3,FALSE)</f>
        <v>Classic Cars</v>
      </c>
      <c r="J761" t="str">
        <f>VLOOKUP(orderdetails[[#This Row],[productCode]],products!A:I,2,FALSE)</f>
        <v>1948 Porsche Type 356 Roadster</v>
      </c>
    </row>
    <row r="762" spans="1:10" x14ac:dyDescent="0.25">
      <c r="A762">
        <v>10181</v>
      </c>
      <c r="B762" t="s">
        <v>406</v>
      </c>
      <c r="C762">
        <v>34</v>
      </c>
      <c r="D762">
        <v>45.28</v>
      </c>
      <c r="E762">
        <v>1</v>
      </c>
      <c r="F762">
        <f>orderdetails[[#This Row],[quantityOrdered]]*orderdetails[[#This Row],[priceEach]]</f>
        <v>1539.52</v>
      </c>
      <c r="G762" t="str">
        <f>VLOOKUP(orderdetails[[#This Row],[orderNumber]],orders!$A:$H,8,FALSE)</f>
        <v>2003-Q4</v>
      </c>
      <c r="H762" t="str">
        <f>VLOOKUP(orderdetails[[#This Row],[orderNumber]],orders!A:I,9,FALSE)</f>
        <v>2003-11</v>
      </c>
      <c r="I762" t="str">
        <f>VLOOKUP(orderdetails[[#This Row],[productCode]],products!$A:$I,3,FALSE)</f>
        <v>Classic Cars</v>
      </c>
      <c r="J762" t="str">
        <f>VLOOKUP(orderdetails[[#This Row],[productCode]],products!A:I,2,FALSE)</f>
        <v>1966 Shelby Cobra 427 S/C</v>
      </c>
    </row>
    <row r="763" spans="1:10" x14ac:dyDescent="0.25">
      <c r="A763">
        <v>10181</v>
      </c>
      <c r="B763" t="s">
        <v>402</v>
      </c>
      <c r="C763">
        <v>37</v>
      </c>
      <c r="D763">
        <v>32.85</v>
      </c>
      <c r="E763">
        <v>8</v>
      </c>
      <c r="F763">
        <f>orderdetails[[#This Row],[quantityOrdered]]*orderdetails[[#This Row],[priceEach]]</f>
        <v>1215.45</v>
      </c>
      <c r="G763" t="str">
        <f>VLOOKUP(orderdetails[[#This Row],[orderNumber]],orders!$A:$H,8,FALSE)</f>
        <v>2003-Q4</v>
      </c>
      <c r="H763" t="str">
        <f>VLOOKUP(orderdetails[[#This Row],[orderNumber]],orders!A:I,9,FALSE)</f>
        <v>2003-11</v>
      </c>
      <c r="I763" t="str">
        <f>VLOOKUP(orderdetails[[#This Row],[productCode]],products!$A:$I,3,FALSE)</f>
        <v>Classic Cars</v>
      </c>
      <c r="J763" t="str">
        <f>VLOOKUP(orderdetails[[#This Row],[productCode]],products!A:I,2,FALSE)</f>
        <v>1982 Lamborghini Diablo</v>
      </c>
    </row>
    <row r="764" spans="1:10" x14ac:dyDescent="0.25">
      <c r="A764">
        <v>10181</v>
      </c>
      <c r="B764" t="s">
        <v>392</v>
      </c>
      <c r="C764">
        <v>23</v>
      </c>
      <c r="D764">
        <v>54.49</v>
      </c>
      <c r="E764">
        <v>13</v>
      </c>
      <c r="F764">
        <f>orderdetails[[#This Row],[quantityOrdered]]*orderdetails[[#This Row],[priceEach]]</f>
        <v>1253.27</v>
      </c>
      <c r="G764" t="str">
        <f>VLOOKUP(orderdetails[[#This Row],[orderNumber]],orders!$A:$H,8,FALSE)</f>
        <v>2003-Q4</v>
      </c>
      <c r="H764" t="str">
        <f>VLOOKUP(orderdetails[[#This Row],[orderNumber]],orders!A:I,9,FALSE)</f>
        <v>2003-11</v>
      </c>
      <c r="I764" t="str">
        <f>VLOOKUP(orderdetails[[#This Row],[productCode]],products!$A:$I,3,FALSE)</f>
        <v>Classic Cars</v>
      </c>
      <c r="J764" t="str">
        <f>VLOOKUP(orderdetails[[#This Row],[productCode]],products!A:I,2,FALSE)</f>
        <v>1971 Alpine Renault 1600s</v>
      </c>
    </row>
    <row r="765" spans="1:10" x14ac:dyDescent="0.25">
      <c r="A765">
        <v>10181</v>
      </c>
      <c r="B765" t="s">
        <v>393</v>
      </c>
      <c r="C765">
        <v>25</v>
      </c>
      <c r="D765">
        <v>122.17</v>
      </c>
      <c r="E765">
        <v>9</v>
      </c>
      <c r="F765">
        <f>orderdetails[[#This Row],[quantityOrdered]]*orderdetails[[#This Row],[priceEach]]</f>
        <v>3054.25</v>
      </c>
      <c r="G765" t="str">
        <f>VLOOKUP(orderdetails[[#This Row],[orderNumber]],orders!$A:$H,8,FALSE)</f>
        <v>2003-Q4</v>
      </c>
      <c r="H765" t="str">
        <f>VLOOKUP(orderdetails[[#This Row],[orderNumber]],orders!A:I,9,FALSE)</f>
        <v>2003-11</v>
      </c>
      <c r="I765" t="str">
        <f>VLOOKUP(orderdetails[[#This Row],[productCode]],products!$A:$I,3,FALSE)</f>
        <v>Classic Cars</v>
      </c>
      <c r="J765" t="str">
        <f>VLOOKUP(orderdetails[[#This Row],[productCode]],products!A:I,2,FALSE)</f>
        <v>1956 Porsche 356A Coupe</v>
      </c>
    </row>
    <row r="766" spans="1:10" x14ac:dyDescent="0.25">
      <c r="A766">
        <v>10182</v>
      </c>
      <c r="B766" t="s">
        <v>310</v>
      </c>
      <c r="C766">
        <v>25</v>
      </c>
      <c r="D766">
        <v>83.22</v>
      </c>
      <c r="E766">
        <v>3</v>
      </c>
      <c r="F766">
        <f>orderdetails[[#This Row],[quantityOrdered]]*orderdetails[[#This Row],[priceEach]]</f>
        <v>2080.5</v>
      </c>
      <c r="G766" t="str">
        <f>VLOOKUP(orderdetails[[#This Row],[orderNumber]],orders!$A:$H,8,FALSE)</f>
        <v>2003-Q4</v>
      </c>
      <c r="H766" t="str">
        <f>VLOOKUP(orderdetails[[#This Row],[orderNumber]],orders!A:I,9,FALSE)</f>
        <v>2003-11</v>
      </c>
      <c r="I766" t="str">
        <f>VLOOKUP(orderdetails[[#This Row],[productCode]],products!$A:$I,3,FALSE)</f>
        <v>Vintage Cars</v>
      </c>
      <c r="J766" t="str">
        <f>VLOOKUP(orderdetails[[#This Row],[productCode]],products!A:I,2,FALSE)</f>
        <v>1937 Lincoln Berline</v>
      </c>
    </row>
    <row r="767" spans="1:10" x14ac:dyDescent="0.25">
      <c r="A767">
        <v>10182</v>
      </c>
      <c r="B767" t="s">
        <v>311</v>
      </c>
      <c r="C767">
        <v>32</v>
      </c>
      <c r="D767">
        <v>44.21</v>
      </c>
      <c r="E767">
        <v>2</v>
      </c>
      <c r="F767">
        <f>orderdetails[[#This Row],[quantityOrdered]]*orderdetails[[#This Row],[priceEach]]</f>
        <v>1414.72</v>
      </c>
      <c r="G767" t="str">
        <f>VLOOKUP(orderdetails[[#This Row],[orderNumber]],orders!$A:$H,8,FALSE)</f>
        <v>2003-Q4</v>
      </c>
      <c r="H767" t="str">
        <f>VLOOKUP(orderdetails[[#This Row],[orderNumber]],orders!A:I,9,FALSE)</f>
        <v>2003-11</v>
      </c>
      <c r="I767" t="str">
        <f>VLOOKUP(orderdetails[[#This Row],[productCode]],products!$A:$I,3,FALSE)</f>
        <v>Vintage Cars</v>
      </c>
      <c r="J767" t="str">
        <f>VLOOKUP(orderdetails[[#This Row],[productCode]],products!A:I,2,FALSE)</f>
        <v>1936 Mercedes-Benz 500K Special Roadster</v>
      </c>
    </row>
    <row r="768" spans="1:10" x14ac:dyDescent="0.25">
      <c r="A768">
        <v>10182</v>
      </c>
      <c r="B768" t="s">
        <v>302</v>
      </c>
      <c r="C768">
        <v>44</v>
      </c>
      <c r="D768">
        <v>159.80000000000001</v>
      </c>
      <c r="E768">
        <v>10</v>
      </c>
      <c r="F768">
        <f>orderdetails[[#This Row],[quantityOrdered]]*orderdetails[[#This Row],[priceEach]]</f>
        <v>7031.2000000000007</v>
      </c>
      <c r="G768" t="str">
        <f>VLOOKUP(orderdetails[[#This Row],[orderNumber]],orders!$A:$H,8,FALSE)</f>
        <v>2003-Q4</v>
      </c>
      <c r="H768" t="str">
        <f>VLOOKUP(orderdetails[[#This Row],[orderNumber]],orders!A:I,9,FALSE)</f>
        <v>2003-11</v>
      </c>
      <c r="I768" t="str">
        <f>VLOOKUP(orderdetails[[#This Row],[productCode]],products!$A:$I,3,FALSE)</f>
        <v>Vintage Cars</v>
      </c>
      <c r="J768" t="str">
        <f>VLOOKUP(orderdetails[[#This Row],[productCode]],products!A:I,2,FALSE)</f>
        <v>1917 Grand Touring Sedan</v>
      </c>
    </row>
    <row r="769" spans="1:10" x14ac:dyDescent="0.25">
      <c r="A769">
        <v>10182</v>
      </c>
      <c r="B769" t="s">
        <v>303</v>
      </c>
      <c r="C769">
        <v>38</v>
      </c>
      <c r="D769">
        <v>54.49</v>
      </c>
      <c r="E769">
        <v>9</v>
      </c>
      <c r="F769">
        <f>orderdetails[[#This Row],[quantityOrdered]]*orderdetails[[#This Row],[priceEach]]</f>
        <v>2070.62</v>
      </c>
      <c r="G769" t="str">
        <f>VLOOKUP(orderdetails[[#This Row],[orderNumber]],orders!$A:$H,8,FALSE)</f>
        <v>2003-Q4</v>
      </c>
      <c r="H769" t="str">
        <f>VLOOKUP(orderdetails[[#This Row],[orderNumber]],orders!A:I,9,FALSE)</f>
        <v>2003-11</v>
      </c>
      <c r="I769" t="str">
        <f>VLOOKUP(orderdetails[[#This Row],[productCode]],products!$A:$I,3,FALSE)</f>
        <v>Vintage Cars</v>
      </c>
      <c r="J769" t="str">
        <f>VLOOKUP(orderdetails[[#This Row],[productCode]],products!A:I,2,FALSE)</f>
        <v>1911 Ford Town Car</v>
      </c>
    </row>
    <row r="770" spans="1:10" x14ac:dyDescent="0.25">
      <c r="A770">
        <v>10182</v>
      </c>
      <c r="B770" t="s">
        <v>306</v>
      </c>
      <c r="C770">
        <v>20</v>
      </c>
      <c r="D770">
        <v>105.52</v>
      </c>
      <c r="E770">
        <v>7</v>
      </c>
      <c r="F770">
        <f>orderdetails[[#This Row],[quantityOrdered]]*orderdetails[[#This Row],[priceEach]]</f>
        <v>2110.4</v>
      </c>
      <c r="G770" t="str">
        <f>VLOOKUP(orderdetails[[#This Row],[orderNumber]],orders!$A:$H,8,FALSE)</f>
        <v>2003-Q4</v>
      </c>
      <c r="H770" t="str">
        <f>VLOOKUP(orderdetails[[#This Row],[orderNumber]],orders!A:I,9,FALSE)</f>
        <v>2003-11</v>
      </c>
      <c r="I770" t="str">
        <f>VLOOKUP(orderdetails[[#This Row],[productCode]],products!$A:$I,3,FALSE)</f>
        <v>Vintage Cars</v>
      </c>
      <c r="J770" t="str">
        <f>VLOOKUP(orderdetails[[#This Row],[productCode]],products!A:I,2,FALSE)</f>
        <v>1932 Model A Ford J-Coupe</v>
      </c>
    </row>
    <row r="771" spans="1:10" x14ac:dyDescent="0.25">
      <c r="A771">
        <v>10182</v>
      </c>
      <c r="B771" t="s">
        <v>307</v>
      </c>
      <c r="C771">
        <v>21</v>
      </c>
      <c r="D771">
        <v>135</v>
      </c>
      <c r="E771">
        <v>4</v>
      </c>
      <c r="F771">
        <f>orderdetails[[#This Row],[quantityOrdered]]*orderdetails[[#This Row],[priceEach]]</f>
        <v>2835</v>
      </c>
      <c r="G771" t="str">
        <f>VLOOKUP(orderdetails[[#This Row],[orderNumber]],orders!$A:$H,8,FALSE)</f>
        <v>2003-Q4</v>
      </c>
      <c r="H771" t="str">
        <f>VLOOKUP(orderdetails[[#This Row],[orderNumber]],orders!A:I,9,FALSE)</f>
        <v>2003-11</v>
      </c>
      <c r="I771" t="str">
        <f>VLOOKUP(orderdetails[[#This Row],[productCode]],products!$A:$I,3,FALSE)</f>
        <v>Vintage Cars</v>
      </c>
      <c r="J771" t="str">
        <f>VLOOKUP(orderdetails[[#This Row],[productCode]],products!A:I,2,FALSE)</f>
        <v>1928 Mercedes-Benz SSK</v>
      </c>
    </row>
    <row r="772" spans="1:10" x14ac:dyDescent="0.25">
      <c r="A772">
        <v>10182</v>
      </c>
      <c r="B772" t="s">
        <v>320</v>
      </c>
      <c r="C772">
        <v>33</v>
      </c>
      <c r="D772">
        <v>86.31</v>
      </c>
      <c r="E772">
        <v>1</v>
      </c>
      <c r="F772">
        <f>orderdetails[[#This Row],[quantityOrdered]]*orderdetails[[#This Row],[priceEach]]</f>
        <v>2848.23</v>
      </c>
      <c r="G772" t="str">
        <f>VLOOKUP(orderdetails[[#This Row],[orderNumber]],orders!$A:$H,8,FALSE)</f>
        <v>2003-Q4</v>
      </c>
      <c r="H772" t="str">
        <f>VLOOKUP(orderdetails[[#This Row],[orderNumber]],orders!A:I,9,FALSE)</f>
        <v>2003-11</v>
      </c>
      <c r="I772" t="str">
        <f>VLOOKUP(orderdetails[[#This Row],[productCode]],products!$A:$I,3,FALSE)</f>
        <v>Vintage Cars</v>
      </c>
      <c r="J772" t="str">
        <f>VLOOKUP(orderdetails[[#This Row],[productCode]],products!A:I,2,FALSE)</f>
        <v>1917 Maxwell Touring Car</v>
      </c>
    </row>
    <row r="773" spans="1:10" x14ac:dyDescent="0.25">
      <c r="A773">
        <v>10182</v>
      </c>
      <c r="B773" t="s">
        <v>304</v>
      </c>
      <c r="C773">
        <v>36</v>
      </c>
      <c r="D773">
        <v>88.35</v>
      </c>
      <c r="E773">
        <v>11</v>
      </c>
      <c r="F773">
        <f>orderdetails[[#This Row],[quantityOrdered]]*orderdetails[[#This Row],[priceEach]]</f>
        <v>3180.6</v>
      </c>
      <c r="G773" t="str">
        <f>VLOOKUP(orderdetails[[#This Row],[orderNumber]],orders!$A:$H,8,FALSE)</f>
        <v>2003-Q4</v>
      </c>
      <c r="H773" t="str">
        <f>VLOOKUP(orderdetails[[#This Row],[orderNumber]],orders!A:I,9,FALSE)</f>
        <v>2003-11</v>
      </c>
      <c r="I773" t="str">
        <f>VLOOKUP(orderdetails[[#This Row],[productCode]],products!$A:$I,3,FALSE)</f>
        <v>Vintage Cars</v>
      </c>
      <c r="J773" t="str">
        <f>VLOOKUP(orderdetails[[#This Row],[productCode]],products!A:I,2,FALSE)</f>
        <v>1932 Alfa Romeo 8C2300 Spider Sport</v>
      </c>
    </row>
    <row r="774" spans="1:10" x14ac:dyDescent="0.25">
      <c r="A774">
        <v>10182</v>
      </c>
      <c r="B774" t="s">
        <v>404</v>
      </c>
      <c r="C774">
        <v>44</v>
      </c>
      <c r="D774">
        <v>61.29</v>
      </c>
      <c r="E774">
        <v>12</v>
      </c>
      <c r="F774">
        <f>orderdetails[[#This Row],[quantityOrdered]]*orderdetails[[#This Row],[priceEach]]</f>
        <v>2696.7599999999998</v>
      </c>
      <c r="G774" t="str">
        <f>VLOOKUP(orderdetails[[#This Row],[orderNumber]],orders!$A:$H,8,FALSE)</f>
        <v>2003-Q4</v>
      </c>
      <c r="H774" t="str">
        <f>VLOOKUP(orderdetails[[#This Row],[orderNumber]],orders!A:I,9,FALSE)</f>
        <v>2003-11</v>
      </c>
      <c r="I774" t="str">
        <f>VLOOKUP(orderdetails[[#This Row],[productCode]],products!$A:$I,3,FALSE)</f>
        <v>Classic Cars</v>
      </c>
      <c r="J774" t="str">
        <f>VLOOKUP(orderdetails[[#This Row],[productCode]],products!A:I,2,FALSE)</f>
        <v>1957 Ford Thunderbird</v>
      </c>
    </row>
    <row r="775" spans="1:10" x14ac:dyDescent="0.25">
      <c r="A775">
        <v>10182</v>
      </c>
      <c r="B775" t="s">
        <v>405</v>
      </c>
      <c r="C775">
        <v>47</v>
      </c>
      <c r="D775">
        <v>63.2</v>
      </c>
      <c r="E775">
        <v>16</v>
      </c>
      <c r="F775">
        <f>orderdetails[[#This Row],[quantityOrdered]]*orderdetails[[#This Row],[priceEach]]</f>
        <v>2970.4</v>
      </c>
      <c r="G775" t="str">
        <f>VLOOKUP(orderdetails[[#This Row],[orderNumber]],orders!$A:$H,8,FALSE)</f>
        <v>2003-Q4</v>
      </c>
      <c r="H775" t="str">
        <f>VLOOKUP(orderdetails[[#This Row],[orderNumber]],orders!A:I,9,FALSE)</f>
        <v>2003-11</v>
      </c>
      <c r="I775" t="str">
        <f>VLOOKUP(orderdetails[[#This Row],[productCode]],products!$A:$I,3,FALSE)</f>
        <v>Classic Cars</v>
      </c>
      <c r="J775" t="str">
        <f>VLOOKUP(orderdetails[[#This Row],[productCode]],products!A:I,2,FALSE)</f>
        <v>1970 Chevy Chevelle SS 454</v>
      </c>
    </row>
    <row r="776" spans="1:10" x14ac:dyDescent="0.25">
      <c r="A776">
        <v>10182</v>
      </c>
      <c r="B776" t="s">
        <v>308</v>
      </c>
      <c r="C776">
        <v>39</v>
      </c>
      <c r="D776">
        <v>31.86</v>
      </c>
      <c r="E776">
        <v>6</v>
      </c>
      <c r="F776">
        <f>orderdetails[[#This Row],[quantityOrdered]]*orderdetails[[#This Row],[priceEach]]</f>
        <v>1242.54</v>
      </c>
      <c r="G776" t="str">
        <f>VLOOKUP(orderdetails[[#This Row],[orderNumber]],orders!$A:$H,8,FALSE)</f>
        <v>2003-Q4</v>
      </c>
      <c r="H776" t="str">
        <f>VLOOKUP(orderdetails[[#This Row],[orderNumber]],orders!A:I,9,FALSE)</f>
        <v>2003-11</v>
      </c>
      <c r="I776" t="str">
        <f>VLOOKUP(orderdetails[[#This Row],[productCode]],products!$A:$I,3,FALSE)</f>
        <v>Vintage Cars</v>
      </c>
      <c r="J776" t="str">
        <f>VLOOKUP(orderdetails[[#This Row],[productCode]],products!A:I,2,FALSE)</f>
        <v>1939 Chevrolet Deluxe Coupe</v>
      </c>
    </row>
    <row r="777" spans="1:10" x14ac:dyDescent="0.25">
      <c r="A777">
        <v>10182</v>
      </c>
      <c r="B777" t="s">
        <v>309</v>
      </c>
      <c r="C777">
        <v>31</v>
      </c>
      <c r="D777">
        <v>39.869999999999997</v>
      </c>
      <c r="E777">
        <v>5</v>
      </c>
      <c r="F777">
        <f>orderdetails[[#This Row],[quantityOrdered]]*orderdetails[[#This Row],[priceEach]]</f>
        <v>1235.97</v>
      </c>
      <c r="G777" t="str">
        <f>VLOOKUP(orderdetails[[#This Row],[orderNumber]],orders!$A:$H,8,FALSE)</f>
        <v>2003-Q4</v>
      </c>
      <c r="H777" t="str">
        <f>VLOOKUP(orderdetails[[#This Row],[orderNumber]],orders!A:I,9,FALSE)</f>
        <v>2003-11</v>
      </c>
      <c r="I777" t="str">
        <f>VLOOKUP(orderdetails[[#This Row],[productCode]],products!$A:$I,3,FALSE)</f>
        <v>Vintage Cars</v>
      </c>
      <c r="J777" t="str">
        <f>VLOOKUP(orderdetails[[#This Row],[productCode]],products!A:I,2,FALSE)</f>
        <v>1938 Cadillac V-16 Presidential Limousine</v>
      </c>
    </row>
    <row r="778" spans="1:10" x14ac:dyDescent="0.25">
      <c r="A778">
        <v>10182</v>
      </c>
      <c r="B778" t="s">
        <v>407</v>
      </c>
      <c r="C778">
        <v>36</v>
      </c>
      <c r="D778">
        <v>87.24</v>
      </c>
      <c r="E778">
        <v>14</v>
      </c>
      <c r="F778">
        <f>orderdetails[[#This Row],[quantityOrdered]]*orderdetails[[#This Row],[priceEach]]</f>
        <v>3140.64</v>
      </c>
      <c r="G778" t="str">
        <f>VLOOKUP(orderdetails[[#This Row],[orderNumber]],orders!$A:$H,8,FALSE)</f>
        <v>2003-Q4</v>
      </c>
      <c r="H778" t="str">
        <f>VLOOKUP(orderdetails[[#This Row],[orderNumber]],orders!A:I,9,FALSE)</f>
        <v>2003-11</v>
      </c>
      <c r="I778" t="str">
        <f>VLOOKUP(orderdetails[[#This Row],[productCode]],products!$A:$I,3,FALSE)</f>
        <v>Classic Cars</v>
      </c>
      <c r="J778" t="str">
        <f>VLOOKUP(orderdetails[[#This Row],[productCode]],products!A:I,2,FALSE)</f>
        <v>1949 Jaguar XK 120</v>
      </c>
    </row>
    <row r="779" spans="1:10" x14ac:dyDescent="0.25">
      <c r="A779">
        <v>10182</v>
      </c>
      <c r="B779" t="s">
        <v>408</v>
      </c>
      <c r="C779">
        <v>20</v>
      </c>
      <c r="D779">
        <v>116.27</v>
      </c>
      <c r="E779">
        <v>13</v>
      </c>
      <c r="F779">
        <f>orderdetails[[#This Row],[quantityOrdered]]*orderdetails[[#This Row],[priceEach]]</f>
        <v>2325.4</v>
      </c>
      <c r="G779" t="str">
        <f>VLOOKUP(orderdetails[[#This Row],[orderNumber]],orders!$A:$H,8,FALSE)</f>
        <v>2003-Q4</v>
      </c>
      <c r="H779" t="str">
        <f>VLOOKUP(orderdetails[[#This Row],[orderNumber]],orders!A:I,9,FALSE)</f>
        <v>2003-11</v>
      </c>
      <c r="I779" t="str">
        <f>VLOOKUP(orderdetails[[#This Row],[productCode]],products!$A:$I,3,FALSE)</f>
        <v>Classic Cars</v>
      </c>
      <c r="J779" t="str">
        <f>VLOOKUP(orderdetails[[#This Row],[productCode]],products!A:I,2,FALSE)</f>
        <v>1952 Citroen-15CV</v>
      </c>
    </row>
    <row r="780" spans="1:10" x14ac:dyDescent="0.25">
      <c r="A780">
        <v>10182</v>
      </c>
      <c r="B780" t="s">
        <v>409</v>
      </c>
      <c r="C780">
        <v>33</v>
      </c>
      <c r="D780">
        <v>73.62</v>
      </c>
      <c r="E780">
        <v>15</v>
      </c>
      <c r="F780">
        <f>orderdetails[[#This Row],[quantityOrdered]]*orderdetails[[#This Row],[priceEach]]</f>
        <v>2429.46</v>
      </c>
      <c r="G780" t="str">
        <f>VLOOKUP(orderdetails[[#This Row],[orderNumber]],orders!$A:$H,8,FALSE)</f>
        <v>2003-Q4</v>
      </c>
      <c r="H780" t="str">
        <f>VLOOKUP(orderdetails[[#This Row],[orderNumber]],orders!A:I,9,FALSE)</f>
        <v>2003-11</v>
      </c>
      <c r="I780" t="str">
        <f>VLOOKUP(orderdetails[[#This Row],[productCode]],products!$A:$I,3,FALSE)</f>
        <v>Classic Cars</v>
      </c>
      <c r="J780" t="str">
        <f>VLOOKUP(orderdetails[[#This Row],[productCode]],products!A:I,2,FALSE)</f>
        <v>1969 Chevrolet Camaro Z28</v>
      </c>
    </row>
    <row r="781" spans="1:10" x14ac:dyDescent="0.25">
      <c r="A781">
        <v>10182</v>
      </c>
      <c r="B781" t="s">
        <v>410</v>
      </c>
      <c r="C781">
        <v>49</v>
      </c>
      <c r="D781">
        <v>95.3</v>
      </c>
      <c r="E781">
        <v>17</v>
      </c>
      <c r="F781">
        <f>orderdetails[[#This Row],[quantityOrdered]]*orderdetails[[#This Row],[priceEach]]</f>
        <v>4669.7</v>
      </c>
      <c r="G781" t="str">
        <f>VLOOKUP(orderdetails[[#This Row],[orderNumber]],orders!$A:$H,8,FALSE)</f>
        <v>2003-Q4</v>
      </c>
      <c r="H781" t="str">
        <f>VLOOKUP(orderdetails[[#This Row],[orderNumber]],orders!A:I,9,FALSE)</f>
        <v>2003-11</v>
      </c>
      <c r="I781" t="str">
        <f>VLOOKUP(orderdetails[[#This Row],[productCode]],products!$A:$I,3,FALSE)</f>
        <v>Classic Cars</v>
      </c>
      <c r="J781" t="str">
        <f>VLOOKUP(orderdetails[[#This Row],[productCode]],products!A:I,2,FALSE)</f>
        <v>2002 Chevy Corvette</v>
      </c>
    </row>
    <row r="782" spans="1:10" x14ac:dyDescent="0.25">
      <c r="A782">
        <v>10182</v>
      </c>
      <c r="B782" t="s">
        <v>305</v>
      </c>
      <c r="C782">
        <v>23</v>
      </c>
      <c r="D782">
        <v>34.880000000000003</v>
      </c>
      <c r="E782">
        <v>8</v>
      </c>
      <c r="F782">
        <f>orderdetails[[#This Row],[quantityOrdered]]*orderdetails[[#This Row],[priceEach]]</f>
        <v>802.24</v>
      </c>
      <c r="G782" t="str">
        <f>VLOOKUP(orderdetails[[#This Row],[orderNumber]],orders!$A:$H,8,FALSE)</f>
        <v>2003-Q4</v>
      </c>
      <c r="H782" t="str">
        <f>VLOOKUP(orderdetails[[#This Row],[orderNumber]],orders!A:I,9,FALSE)</f>
        <v>2003-11</v>
      </c>
      <c r="I782" t="str">
        <f>VLOOKUP(orderdetails[[#This Row],[productCode]],products!$A:$I,3,FALSE)</f>
        <v>Vintage Cars</v>
      </c>
      <c r="J782" t="str">
        <f>VLOOKUP(orderdetails[[#This Row],[productCode]],products!A:I,2,FALSE)</f>
        <v>1936 Mercedes Benz 500k Roadster</v>
      </c>
    </row>
    <row r="783" spans="1:10" x14ac:dyDescent="0.25">
      <c r="A783">
        <v>10183</v>
      </c>
      <c r="B783" t="s">
        <v>312</v>
      </c>
      <c r="C783">
        <v>23</v>
      </c>
      <c r="D783">
        <v>180.01</v>
      </c>
      <c r="E783">
        <v>8</v>
      </c>
      <c r="F783">
        <f>orderdetails[[#This Row],[quantityOrdered]]*orderdetails[[#This Row],[priceEach]]</f>
        <v>4140.2299999999996</v>
      </c>
      <c r="G783" t="str">
        <f>VLOOKUP(orderdetails[[#This Row],[orderNumber]],orders!$A:$H,8,FALSE)</f>
        <v>2003-Q4</v>
      </c>
      <c r="H783" t="str">
        <f>VLOOKUP(orderdetails[[#This Row],[orderNumber]],orders!A:I,9,FALSE)</f>
        <v>2003-11</v>
      </c>
      <c r="I783" t="str">
        <f>VLOOKUP(orderdetails[[#This Row],[productCode]],products!$A:$I,3,FALSE)</f>
        <v>Classic Cars</v>
      </c>
      <c r="J783" t="str">
        <f>VLOOKUP(orderdetails[[#This Row],[productCode]],products!A:I,2,FALSE)</f>
        <v>1952 Alpine Renault 1300</v>
      </c>
    </row>
    <row r="784" spans="1:10" x14ac:dyDescent="0.25">
      <c r="A784">
        <v>10183</v>
      </c>
      <c r="B784" t="s">
        <v>313</v>
      </c>
      <c r="C784">
        <v>28</v>
      </c>
      <c r="D784">
        <v>127.06</v>
      </c>
      <c r="E784">
        <v>1</v>
      </c>
      <c r="F784">
        <f>orderdetails[[#This Row],[quantityOrdered]]*orderdetails[[#This Row],[priceEach]]</f>
        <v>3557.6800000000003</v>
      </c>
      <c r="G784" t="str">
        <f>VLOOKUP(orderdetails[[#This Row],[orderNumber]],orders!$A:$H,8,FALSE)</f>
        <v>2003-Q4</v>
      </c>
      <c r="H784" t="str">
        <f>VLOOKUP(orderdetails[[#This Row],[orderNumber]],orders!A:I,9,FALSE)</f>
        <v>2003-11</v>
      </c>
      <c r="I784" t="str">
        <f>VLOOKUP(orderdetails[[#This Row],[productCode]],products!$A:$I,3,FALSE)</f>
        <v>Classic Cars</v>
      </c>
      <c r="J784" t="str">
        <f>VLOOKUP(orderdetails[[#This Row],[productCode]],products!A:I,2,FALSE)</f>
        <v>1962 LanciaA Delta 16V</v>
      </c>
    </row>
    <row r="785" spans="1:10" x14ac:dyDescent="0.25">
      <c r="A785">
        <v>10183</v>
      </c>
      <c r="B785" t="s">
        <v>314</v>
      </c>
      <c r="C785">
        <v>41</v>
      </c>
      <c r="D785">
        <v>114.8</v>
      </c>
      <c r="E785">
        <v>5</v>
      </c>
      <c r="F785">
        <f>orderdetails[[#This Row],[quantityOrdered]]*orderdetails[[#This Row],[priceEach]]</f>
        <v>4706.8</v>
      </c>
      <c r="G785" t="str">
        <f>VLOOKUP(orderdetails[[#This Row],[orderNumber]],orders!$A:$H,8,FALSE)</f>
        <v>2003-Q4</v>
      </c>
      <c r="H785" t="str">
        <f>VLOOKUP(orderdetails[[#This Row],[orderNumber]],orders!A:I,9,FALSE)</f>
        <v>2003-11</v>
      </c>
      <c r="I785" t="str">
        <f>VLOOKUP(orderdetails[[#This Row],[productCode]],products!$A:$I,3,FALSE)</f>
        <v>Trucks and Buses</v>
      </c>
      <c r="J785" t="str">
        <f>VLOOKUP(orderdetails[[#This Row],[productCode]],products!A:I,2,FALSE)</f>
        <v>1958 Setra Bus</v>
      </c>
    </row>
    <row r="786" spans="1:10" x14ac:dyDescent="0.25">
      <c r="A786">
        <v>10183</v>
      </c>
      <c r="B786" t="s">
        <v>315</v>
      </c>
      <c r="C786">
        <v>21</v>
      </c>
      <c r="D786">
        <v>108.5</v>
      </c>
      <c r="E786">
        <v>7</v>
      </c>
      <c r="F786">
        <f>orderdetails[[#This Row],[quantityOrdered]]*orderdetails[[#This Row],[priceEach]]</f>
        <v>2278.5</v>
      </c>
      <c r="G786" t="str">
        <f>VLOOKUP(orderdetails[[#This Row],[orderNumber]],orders!$A:$H,8,FALSE)</f>
        <v>2003-Q4</v>
      </c>
      <c r="H786" t="str">
        <f>VLOOKUP(orderdetails[[#This Row],[orderNumber]],orders!A:I,9,FALSE)</f>
        <v>2003-11</v>
      </c>
      <c r="I786" t="str">
        <f>VLOOKUP(orderdetails[[#This Row],[productCode]],products!$A:$I,3,FALSE)</f>
        <v>Trucks and Buses</v>
      </c>
      <c r="J786" t="str">
        <f>VLOOKUP(orderdetails[[#This Row],[productCode]],products!A:I,2,FALSE)</f>
        <v>1940 Ford Pickup Truck</v>
      </c>
    </row>
    <row r="787" spans="1:10" x14ac:dyDescent="0.25">
      <c r="A787">
        <v>10183</v>
      </c>
      <c r="B787" t="s">
        <v>317</v>
      </c>
      <c r="C787">
        <v>37</v>
      </c>
      <c r="D787">
        <v>91.18</v>
      </c>
      <c r="E787">
        <v>9</v>
      </c>
      <c r="F787">
        <f>orderdetails[[#This Row],[quantityOrdered]]*orderdetails[[#This Row],[priceEach]]</f>
        <v>3373.6600000000003</v>
      </c>
      <c r="G787" t="str">
        <f>VLOOKUP(orderdetails[[#This Row],[orderNumber]],orders!$A:$H,8,FALSE)</f>
        <v>2003-Q4</v>
      </c>
      <c r="H787" t="str">
        <f>VLOOKUP(orderdetails[[#This Row],[orderNumber]],orders!A:I,9,FALSE)</f>
        <v>2003-11</v>
      </c>
      <c r="I787" t="str">
        <f>VLOOKUP(orderdetails[[#This Row],[productCode]],products!$A:$I,3,FALSE)</f>
        <v>Vintage Cars</v>
      </c>
      <c r="J787" t="str">
        <f>VLOOKUP(orderdetails[[#This Row],[productCode]],products!A:I,2,FALSE)</f>
        <v>1913 Ford Model T Speedster</v>
      </c>
    </row>
    <row r="788" spans="1:10" x14ac:dyDescent="0.25">
      <c r="A788">
        <v>10183</v>
      </c>
      <c r="B788" t="s">
        <v>318</v>
      </c>
      <c r="C788">
        <v>39</v>
      </c>
      <c r="D788">
        <v>51.22</v>
      </c>
      <c r="E788">
        <v>11</v>
      </c>
      <c r="F788">
        <f>orderdetails[[#This Row],[quantityOrdered]]*orderdetails[[#This Row],[priceEach]]</f>
        <v>1997.58</v>
      </c>
      <c r="G788" t="str">
        <f>VLOOKUP(orderdetails[[#This Row],[orderNumber]],orders!$A:$H,8,FALSE)</f>
        <v>2003-Q4</v>
      </c>
      <c r="H788" t="str">
        <f>VLOOKUP(orderdetails[[#This Row],[orderNumber]],orders!A:I,9,FALSE)</f>
        <v>2003-11</v>
      </c>
      <c r="I788" t="str">
        <f>VLOOKUP(orderdetails[[#This Row],[productCode]],products!$A:$I,3,FALSE)</f>
        <v>Vintage Cars</v>
      </c>
      <c r="J788" t="str">
        <f>VLOOKUP(orderdetails[[#This Row],[productCode]],products!A:I,2,FALSE)</f>
        <v>1934 Ford V8 Coupe</v>
      </c>
    </row>
    <row r="789" spans="1:10" x14ac:dyDescent="0.25">
      <c r="A789">
        <v>10183</v>
      </c>
      <c r="B789" t="s">
        <v>319</v>
      </c>
      <c r="C789">
        <v>22</v>
      </c>
      <c r="D789">
        <v>90.06</v>
      </c>
      <c r="E789">
        <v>10</v>
      </c>
      <c r="F789">
        <f>orderdetails[[#This Row],[quantityOrdered]]*orderdetails[[#This Row],[priceEach]]</f>
        <v>1981.3200000000002</v>
      </c>
      <c r="G789" t="str">
        <f>VLOOKUP(orderdetails[[#This Row],[orderNumber]],orders!$A:$H,8,FALSE)</f>
        <v>2003-Q4</v>
      </c>
      <c r="H789" t="str">
        <f>VLOOKUP(orderdetails[[#This Row],[orderNumber]],orders!A:I,9,FALSE)</f>
        <v>2003-11</v>
      </c>
      <c r="I789" t="str">
        <f>VLOOKUP(orderdetails[[#This Row],[productCode]],products!$A:$I,3,FALSE)</f>
        <v>Vintage Cars</v>
      </c>
      <c r="J789" t="str">
        <f>VLOOKUP(orderdetails[[#This Row],[productCode]],products!A:I,2,FALSE)</f>
        <v>18th Century Vintage Horse Carriage</v>
      </c>
    </row>
    <row r="790" spans="1:10" x14ac:dyDescent="0.25">
      <c r="A790">
        <v>10183</v>
      </c>
      <c r="B790" t="s">
        <v>321</v>
      </c>
      <c r="C790">
        <v>21</v>
      </c>
      <c r="D790">
        <v>118.66</v>
      </c>
      <c r="E790">
        <v>2</v>
      </c>
      <c r="F790">
        <f>orderdetails[[#This Row],[quantityOrdered]]*orderdetails[[#This Row],[priceEach]]</f>
        <v>2491.86</v>
      </c>
      <c r="G790" t="str">
        <f>VLOOKUP(orderdetails[[#This Row],[orderNumber]],orders!$A:$H,8,FALSE)</f>
        <v>2003-Q4</v>
      </c>
      <c r="H790" t="str">
        <f>VLOOKUP(orderdetails[[#This Row],[orderNumber]],orders!A:I,9,FALSE)</f>
        <v>2003-11</v>
      </c>
      <c r="I790" t="str">
        <f>VLOOKUP(orderdetails[[#This Row],[productCode]],products!$A:$I,3,FALSE)</f>
        <v>Trucks and Buses</v>
      </c>
      <c r="J790" t="str">
        <f>VLOOKUP(orderdetails[[#This Row],[productCode]],products!A:I,2,FALSE)</f>
        <v>1940s Ford truck</v>
      </c>
    </row>
    <row r="791" spans="1:10" x14ac:dyDescent="0.25">
      <c r="A791">
        <v>10183</v>
      </c>
      <c r="B791" t="s">
        <v>322</v>
      </c>
      <c r="C791">
        <v>40</v>
      </c>
      <c r="D791">
        <v>42.26</v>
      </c>
      <c r="E791">
        <v>6</v>
      </c>
      <c r="F791">
        <f>orderdetails[[#This Row],[quantityOrdered]]*orderdetails[[#This Row],[priceEach]]</f>
        <v>1690.3999999999999</v>
      </c>
      <c r="G791" t="str">
        <f>VLOOKUP(orderdetails[[#This Row],[orderNumber]],orders!$A:$H,8,FALSE)</f>
        <v>2003-Q4</v>
      </c>
      <c r="H791" t="str">
        <f>VLOOKUP(orderdetails[[#This Row],[orderNumber]],orders!A:I,9,FALSE)</f>
        <v>2003-11</v>
      </c>
      <c r="I791" t="str">
        <f>VLOOKUP(orderdetails[[#This Row],[productCode]],products!$A:$I,3,FALSE)</f>
        <v>Vintage Cars</v>
      </c>
      <c r="J791" t="str">
        <f>VLOOKUP(orderdetails[[#This Row],[productCode]],products!A:I,2,FALSE)</f>
        <v>1939 Cadillac Limousine</v>
      </c>
    </row>
    <row r="792" spans="1:10" x14ac:dyDescent="0.25">
      <c r="A792">
        <v>10183</v>
      </c>
      <c r="B792" t="s">
        <v>324</v>
      </c>
      <c r="C792">
        <v>47</v>
      </c>
      <c r="D792">
        <v>81.81</v>
      </c>
      <c r="E792">
        <v>12</v>
      </c>
      <c r="F792">
        <f>orderdetails[[#This Row],[quantityOrdered]]*orderdetails[[#This Row],[priceEach]]</f>
        <v>3845.07</v>
      </c>
      <c r="G792" t="str">
        <f>VLOOKUP(orderdetails[[#This Row],[orderNumber]],orders!$A:$H,8,FALSE)</f>
        <v>2003-Q4</v>
      </c>
      <c r="H792" t="str">
        <f>VLOOKUP(orderdetails[[#This Row],[orderNumber]],orders!A:I,9,FALSE)</f>
        <v>2003-11</v>
      </c>
      <c r="I792" t="str">
        <f>VLOOKUP(orderdetails[[#This Row],[productCode]],products!$A:$I,3,FALSE)</f>
        <v>Vintage Cars</v>
      </c>
      <c r="J792" t="str">
        <f>VLOOKUP(orderdetails[[#This Row],[productCode]],products!A:I,2,FALSE)</f>
        <v>1936 Chrysler Airflow</v>
      </c>
    </row>
    <row r="793" spans="1:10" x14ac:dyDescent="0.25">
      <c r="A793">
        <v>10183</v>
      </c>
      <c r="B793" t="s">
        <v>326</v>
      </c>
      <c r="C793">
        <v>49</v>
      </c>
      <c r="D793">
        <v>52.36</v>
      </c>
      <c r="E793">
        <v>4</v>
      </c>
      <c r="F793">
        <f>orderdetails[[#This Row],[quantityOrdered]]*orderdetails[[#This Row],[priceEach]]</f>
        <v>2565.64</v>
      </c>
      <c r="G793" t="str">
        <f>VLOOKUP(orderdetails[[#This Row],[orderNumber]],orders!$A:$H,8,FALSE)</f>
        <v>2003-Q4</v>
      </c>
      <c r="H793" t="str">
        <f>VLOOKUP(orderdetails[[#This Row],[orderNumber]],orders!A:I,9,FALSE)</f>
        <v>2003-11</v>
      </c>
      <c r="I793" t="str">
        <f>VLOOKUP(orderdetails[[#This Row],[productCode]],products!$A:$I,3,FALSE)</f>
        <v>Trucks and Buses</v>
      </c>
      <c r="J793" t="str">
        <f>VLOOKUP(orderdetails[[#This Row],[productCode]],products!A:I,2,FALSE)</f>
        <v>1996 Peterbilt 379 Stake Bed with Outrigger</v>
      </c>
    </row>
    <row r="794" spans="1:10" x14ac:dyDescent="0.25">
      <c r="A794">
        <v>10183</v>
      </c>
      <c r="B794" t="s">
        <v>327</v>
      </c>
      <c r="C794">
        <v>23</v>
      </c>
      <c r="D794">
        <v>85.98</v>
      </c>
      <c r="E794">
        <v>3</v>
      </c>
      <c r="F794">
        <f>orderdetails[[#This Row],[quantityOrdered]]*orderdetails[[#This Row],[priceEach]]</f>
        <v>1977.5400000000002</v>
      </c>
      <c r="G794" t="str">
        <f>VLOOKUP(orderdetails[[#This Row],[orderNumber]],orders!$A:$H,8,FALSE)</f>
        <v>2003-Q4</v>
      </c>
      <c r="H794" t="str">
        <f>VLOOKUP(orderdetails[[#This Row],[orderNumber]],orders!A:I,9,FALSE)</f>
        <v>2003-11</v>
      </c>
      <c r="I794" t="str">
        <f>VLOOKUP(orderdetails[[#This Row],[productCode]],products!$A:$I,3,FALSE)</f>
        <v>Classic Cars</v>
      </c>
      <c r="J794" t="str">
        <f>VLOOKUP(orderdetails[[#This Row],[productCode]],products!A:I,2,FALSE)</f>
        <v>1982 Camaro Z28</v>
      </c>
    </row>
    <row r="795" spans="1:10" x14ac:dyDescent="0.25">
      <c r="A795">
        <v>10184</v>
      </c>
      <c r="B795" t="s">
        <v>329</v>
      </c>
      <c r="C795">
        <v>37</v>
      </c>
      <c r="D795">
        <v>105.47</v>
      </c>
      <c r="E795">
        <v>6</v>
      </c>
      <c r="F795">
        <f>orderdetails[[#This Row],[quantityOrdered]]*orderdetails[[#This Row],[priceEach]]</f>
        <v>3902.39</v>
      </c>
      <c r="G795" t="str">
        <f>VLOOKUP(orderdetails[[#This Row],[orderNumber]],orders!$A:$H,8,FALSE)</f>
        <v>2003-Q4</v>
      </c>
      <c r="H795" t="str">
        <f>VLOOKUP(orderdetails[[#This Row],[orderNumber]],orders!A:I,9,FALSE)</f>
        <v>2003-11</v>
      </c>
      <c r="I795" t="str">
        <f>VLOOKUP(orderdetails[[#This Row],[productCode]],products!$A:$I,3,FALSE)</f>
        <v>Trucks and Buses</v>
      </c>
      <c r="J795" t="str">
        <f>VLOOKUP(orderdetails[[#This Row],[productCode]],products!A:I,2,FALSE)</f>
        <v>1957 Chevy Pickup</v>
      </c>
    </row>
    <row r="796" spans="1:10" x14ac:dyDescent="0.25">
      <c r="A796">
        <v>10184</v>
      </c>
      <c r="B796" t="s">
        <v>330</v>
      </c>
      <c r="C796">
        <v>46</v>
      </c>
      <c r="D796">
        <v>145.72</v>
      </c>
      <c r="E796">
        <v>5</v>
      </c>
      <c r="F796">
        <f>orderdetails[[#This Row],[quantityOrdered]]*orderdetails[[#This Row],[priceEach]]</f>
        <v>6703.12</v>
      </c>
      <c r="G796" t="str">
        <f>VLOOKUP(orderdetails[[#This Row],[orderNumber]],orders!$A:$H,8,FALSE)</f>
        <v>2003-Q4</v>
      </c>
      <c r="H796" t="str">
        <f>VLOOKUP(orderdetails[[#This Row],[orderNumber]],orders!A:I,9,FALSE)</f>
        <v>2003-11</v>
      </c>
      <c r="I796" t="str">
        <f>VLOOKUP(orderdetails[[#This Row],[productCode]],products!$A:$I,3,FALSE)</f>
        <v>Classic Cars</v>
      </c>
      <c r="J796" t="str">
        <f>VLOOKUP(orderdetails[[#This Row],[productCode]],products!A:I,2,FALSE)</f>
        <v>1998 Chrysler Plymouth Prowler</v>
      </c>
    </row>
    <row r="797" spans="1:10" x14ac:dyDescent="0.25">
      <c r="A797">
        <v>10184</v>
      </c>
      <c r="B797" t="s">
        <v>331</v>
      </c>
      <c r="C797">
        <v>46</v>
      </c>
      <c r="D797">
        <v>119.05</v>
      </c>
      <c r="E797">
        <v>9</v>
      </c>
      <c r="F797">
        <f>orderdetails[[#This Row],[quantityOrdered]]*orderdetails[[#This Row],[priceEach]]</f>
        <v>5476.3</v>
      </c>
      <c r="G797" t="str">
        <f>VLOOKUP(orderdetails[[#This Row],[orderNumber]],orders!$A:$H,8,FALSE)</f>
        <v>2003-Q4</v>
      </c>
      <c r="H797" t="str">
        <f>VLOOKUP(orderdetails[[#This Row],[orderNumber]],orders!A:I,9,FALSE)</f>
        <v>2003-11</v>
      </c>
      <c r="I797" t="str">
        <f>VLOOKUP(orderdetails[[#This Row],[productCode]],products!$A:$I,3,FALSE)</f>
        <v>Trucks and Buses</v>
      </c>
      <c r="J797" t="str">
        <f>VLOOKUP(orderdetails[[#This Row],[productCode]],products!A:I,2,FALSE)</f>
        <v>1964 Mercedes Tour Bus</v>
      </c>
    </row>
    <row r="798" spans="1:10" x14ac:dyDescent="0.25">
      <c r="A798">
        <v>10184</v>
      </c>
      <c r="B798" t="s">
        <v>316</v>
      </c>
      <c r="C798">
        <v>44</v>
      </c>
      <c r="D798">
        <v>60.77</v>
      </c>
      <c r="E798">
        <v>12</v>
      </c>
      <c r="F798">
        <f>orderdetails[[#This Row],[quantityOrdered]]*orderdetails[[#This Row],[priceEach]]</f>
        <v>2673.88</v>
      </c>
      <c r="G798" t="str">
        <f>VLOOKUP(orderdetails[[#This Row],[orderNumber]],orders!$A:$H,8,FALSE)</f>
        <v>2003-Q4</v>
      </c>
      <c r="H798" t="str">
        <f>VLOOKUP(orderdetails[[#This Row],[orderNumber]],orders!A:I,9,FALSE)</f>
        <v>2003-11</v>
      </c>
      <c r="I798" t="str">
        <f>VLOOKUP(orderdetails[[#This Row],[productCode]],products!$A:$I,3,FALSE)</f>
        <v>Trucks and Buses</v>
      </c>
      <c r="J798" t="str">
        <f>VLOOKUP(orderdetails[[#This Row],[productCode]],products!A:I,2,FALSE)</f>
        <v>1926 Ford Fire Engine</v>
      </c>
    </row>
    <row r="799" spans="1:10" x14ac:dyDescent="0.25">
      <c r="A799">
        <v>10184</v>
      </c>
      <c r="B799" t="s">
        <v>332</v>
      </c>
      <c r="C799">
        <v>28</v>
      </c>
      <c r="D799">
        <v>165.95</v>
      </c>
      <c r="E799">
        <v>10</v>
      </c>
      <c r="F799">
        <f>orderdetails[[#This Row],[quantityOrdered]]*orderdetails[[#This Row],[priceEach]]</f>
        <v>4646.5999999999995</v>
      </c>
      <c r="G799" t="str">
        <f>VLOOKUP(orderdetails[[#This Row],[orderNumber]],orders!$A:$H,8,FALSE)</f>
        <v>2003-Q4</v>
      </c>
      <c r="H799" t="str">
        <f>VLOOKUP(orderdetails[[#This Row],[orderNumber]],orders!A:I,9,FALSE)</f>
        <v>2003-11</v>
      </c>
      <c r="I799" t="str">
        <f>VLOOKUP(orderdetails[[#This Row],[productCode]],products!$A:$I,3,FALSE)</f>
        <v>Classic Cars</v>
      </c>
      <c r="J799" t="str">
        <f>VLOOKUP(orderdetails[[#This Row],[productCode]],products!A:I,2,FALSE)</f>
        <v>1992 Ferrari 360 Spider red</v>
      </c>
    </row>
    <row r="800" spans="1:10" x14ac:dyDescent="0.25">
      <c r="A800">
        <v>10184</v>
      </c>
      <c r="B800" t="s">
        <v>334</v>
      </c>
      <c r="C800">
        <v>31</v>
      </c>
      <c r="D800">
        <v>57.22</v>
      </c>
      <c r="E800">
        <v>3</v>
      </c>
      <c r="F800">
        <f>orderdetails[[#This Row],[quantityOrdered]]*orderdetails[[#This Row],[priceEach]]</f>
        <v>1773.82</v>
      </c>
      <c r="G800" t="str">
        <f>VLOOKUP(orderdetails[[#This Row],[orderNumber]],orders!$A:$H,8,FALSE)</f>
        <v>2003-Q4</v>
      </c>
      <c r="H800" t="str">
        <f>VLOOKUP(orderdetails[[#This Row],[orderNumber]],orders!A:I,9,FALSE)</f>
        <v>2003-11</v>
      </c>
      <c r="I800" t="str">
        <f>VLOOKUP(orderdetails[[#This Row],[productCode]],products!$A:$I,3,FALSE)</f>
        <v>Classic Cars</v>
      </c>
      <c r="J800" t="str">
        <f>VLOOKUP(orderdetails[[#This Row],[productCode]],products!A:I,2,FALSE)</f>
        <v>1970 Dodge Coronet</v>
      </c>
    </row>
    <row r="801" spans="1:10" x14ac:dyDescent="0.25">
      <c r="A801">
        <v>10184</v>
      </c>
      <c r="B801" t="s">
        <v>323</v>
      </c>
      <c r="C801">
        <v>24</v>
      </c>
      <c r="D801">
        <v>117.57</v>
      </c>
      <c r="E801">
        <v>11</v>
      </c>
      <c r="F801">
        <f>orderdetails[[#This Row],[quantityOrdered]]*orderdetails[[#This Row],[priceEach]]</f>
        <v>2821.68</v>
      </c>
      <c r="G801" t="str">
        <f>VLOOKUP(orderdetails[[#This Row],[orderNumber]],orders!$A:$H,8,FALSE)</f>
        <v>2003-Q4</v>
      </c>
      <c r="H801" t="str">
        <f>VLOOKUP(orderdetails[[#This Row],[orderNumber]],orders!A:I,9,FALSE)</f>
        <v>2003-11</v>
      </c>
      <c r="I801" t="str">
        <f>VLOOKUP(orderdetails[[#This Row],[productCode]],products!$A:$I,3,FALSE)</f>
        <v>Trucks and Buses</v>
      </c>
      <c r="J801" t="str">
        <f>VLOOKUP(orderdetails[[#This Row],[productCode]],products!A:I,2,FALSE)</f>
        <v>1962 Volkswagen Microbus</v>
      </c>
    </row>
    <row r="802" spans="1:10" x14ac:dyDescent="0.25">
      <c r="A802">
        <v>10184</v>
      </c>
      <c r="B802" t="s">
        <v>335</v>
      </c>
      <c r="C802">
        <v>42</v>
      </c>
      <c r="D802">
        <v>30.06</v>
      </c>
      <c r="E802">
        <v>7</v>
      </c>
      <c r="F802">
        <f>orderdetails[[#This Row],[quantityOrdered]]*orderdetails[[#This Row],[priceEach]]</f>
        <v>1262.52</v>
      </c>
      <c r="G802" t="str">
        <f>VLOOKUP(orderdetails[[#This Row],[orderNumber]],orders!$A:$H,8,FALSE)</f>
        <v>2003-Q4</v>
      </c>
      <c r="H802" t="str">
        <f>VLOOKUP(orderdetails[[#This Row],[orderNumber]],orders!A:I,9,FALSE)</f>
        <v>2003-11</v>
      </c>
      <c r="I802" t="str">
        <f>VLOOKUP(orderdetails[[#This Row],[productCode]],products!$A:$I,3,FALSE)</f>
        <v>Classic Cars</v>
      </c>
      <c r="J802" t="str">
        <f>VLOOKUP(orderdetails[[#This Row],[productCode]],products!A:I,2,FALSE)</f>
        <v>1958 Chevy Corvette Limited Edition</v>
      </c>
    </row>
    <row r="803" spans="1:10" x14ac:dyDescent="0.25">
      <c r="A803">
        <v>10184</v>
      </c>
      <c r="B803" t="s">
        <v>336</v>
      </c>
      <c r="C803">
        <v>49</v>
      </c>
      <c r="D803">
        <v>114.73</v>
      </c>
      <c r="E803">
        <v>2</v>
      </c>
      <c r="F803">
        <f>orderdetails[[#This Row],[quantityOrdered]]*orderdetails[[#This Row],[priceEach]]</f>
        <v>5621.77</v>
      </c>
      <c r="G803" t="str">
        <f>VLOOKUP(orderdetails[[#This Row],[orderNumber]],orders!$A:$H,8,FALSE)</f>
        <v>2003-Q4</v>
      </c>
      <c r="H803" t="str">
        <f>VLOOKUP(orderdetails[[#This Row],[orderNumber]],orders!A:I,9,FALSE)</f>
        <v>2003-11</v>
      </c>
      <c r="I803" t="str">
        <f>VLOOKUP(orderdetails[[#This Row],[productCode]],products!$A:$I,3,FALSE)</f>
        <v>Classic Cars</v>
      </c>
      <c r="J803" t="str">
        <f>VLOOKUP(orderdetails[[#This Row],[productCode]],products!A:I,2,FALSE)</f>
        <v>1992 Porsche Cayenne Turbo Silver</v>
      </c>
    </row>
    <row r="804" spans="1:10" x14ac:dyDescent="0.25">
      <c r="A804">
        <v>10184</v>
      </c>
      <c r="B804" t="s">
        <v>325</v>
      </c>
      <c r="C804">
        <v>46</v>
      </c>
      <c r="D804">
        <v>84.75</v>
      </c>
      <c r="E804">
        <v>13</v>
      </c>
      <c r="F804">
        <f>orderdetails[[#This Row],[quantityOrdered]]*orderdetails[[#This Row],[priceEach]]</f>
        <v>3898.5</v>
      </c>
      <c r="G804" t="str">
        <f>VLOOKUP(orderdetails[[#This Row],[orderNumber]],orders!$A:$H,8,FALSE)</f>
        <v>2003-Q4</v>
      </c>
      <c r="H804" t="str">
        <f>VLOOKUP(orderdetails[[#This Row],[orderNumber]],orders!A:I,9,FALSE)</f>
        <v>2003-11</v>
      </c>
      <c r="I804" t="str">
        <f>VLOOKUP(orderdetails[[#This Row],[productCode]],products!$A:$I,3,FALSE)</f>
        <v>Trucks and Buses</v>
      </c>
      <c r="J804" t="str">
        <f>VLOOKUP(orderdetails[[#This Row],[productCode]],products!A:I,2,FALSE)</f>
        <v>1980’s GM Manhattan Express</v>
      </c>
    </row>
    <row r="805" spans="1:10" x14ac:dyDescent="0.25">
      <c r="A805">
        <v>10184</v>
      </c>
      <c r="B805" t="s">
        <v>337</v>
      </c>
      <c r="C805">
        <v>33</v>
      </c>
      <c r="D805">
        <v>52.49</v>
      </c>
      <c r="E805">
        <v>8</v>
      </c>
      <c r="F805">
        <f>orderdetails[[#This Row],[quantityOrdered]]*orderdetails[[#This Row],[priceEach]]</f>
        <v>1732.17</v>
      </c>
      <c r="G805" t="str">
        <f>VLOOKUP(orderdetails[[#This Row],[orderNumber]],orders!$A:$H,8,FALSE)</f>
        <v>2003-Q4</v>
      </c>
      <c r="H805" t="str">
        <f>VLOOKUP(orderdetails[[#This Row],[orderNumber]],orders!A:I,9,FALSE)</f>
        <v>2003-11</v>
      </c>
      <c r="I805" t="str">
        <f>VLOOKUP(orderdetails[[#This Row],[productCode]],products!$A:$I,3,FALSE)</f>
        <v>Trucks and Buses</v>
      </c>
      <c r="J805" t="str">
        <f>VLOOKUP(orderdetails[[#This Row],[productCode]],products!A:I,2,FALSE)</f>
        <v>1954 Greyhound Scenicruiser</v>
      </c>
    </row>
    <row r="806" spans="1:10" x14ac:dyDescent="0.25">
      <c r="A806">
        <v>10184</v>
      </c>
      <c r="B806" t="s">
        <v>338</v>
      </c>
      <c r="C806">
        <v>48</v>
      </c>
      <c r="D806">
        <v>59.03</v>
      </c>
      <c r="E806">
        <v>1</v>
      </c>
      <c r="F806">
        <f>orderdetails[[#This Row],[quantityOrdered]]*orderdetails[[#This Row],[priceEach]]</f>
        <v>2833.44</v>
      </c>
      <c r="G806" t="str">
        <f>VLOOKUP(orderdetails[[#This Row],[orderNumber]],orders!$A:$H,8,FALSE)</f>
        <v>2003-Q4</v>
      </c>
      <c r="H806" t="str">
        <f>VLOOKUP(orderdetails[[#This Row],[orderNumber]],orders!A:I,9,FALSE)</f>
        <v>2003-11</v>
      </c>
      <c r="I806" t="str">
        <f>VLOOKUP(orderdetails[[#This Row],[productCode]],products!$A:$I,3,FALSE)</f>
        <v>Trains</v>
      </c>
      <c r="J806" t="str">
        <f>VLOOKUP(orderdetails[[#This Row],[productCode]],products!A:I,2,FALSE)</f>
        <v>1950's Chicago Surface Lines Streetcar</v>
      </c>
    </row>
    <row r="807" spans="1:10" x14ac:dyDescent="0.25">
      <c r="A807">
        <v>10184</v>
      </c>
      <c r="B807" t="s">
        <v>339</v>
      </c>
      <c r="C807">
        <v>45</v>
      </c>
      <c r="D807">
        <v>92.6</v>
      </c>
      <c r="E807">
        <v>4</v>
      </c>
      <c r="F807">
        <f>orderdetails[[#This Row],[quantityOrdered]]*orderdetails[[#This Row],[priceEach]]</f>
        <v>4167</v>
      </c>
      <c r="G807" t="str">
        <f>VLOOKUP(orderdetails[[#This Row],[orderNumber]],orders!$A:$H,8,FALSE)</f>
        <v>2003-Q4</v>
      </c>
      <c r="H807" t="str">
        <f>VLOOKUP(orderdetails[[#This Row],[orderNumber]],orders!A:I,9,FALSE)</f>
        <v>2003-11</v>
      </c>
      <c r="I807" t="str">
        <f>VLOOKUP(orderdetails[[#This Row],[productCode]],products!$A:$I,3,FALSE)</f>
        <v>Trucks and Buses</v>
      </c>
      <c r="J807" t="str">
        <f>VLOOKUP(orderdetails[[#This Row],[productCode]],products!A:I,2,FALSE)</f>
        <v>Diamond T620 Semi-Skirted Tanker</v>
      </c>
    </row>
    <row r="808" spans="1:10" x14ac:dyDescent="0.25">
      <c r="A808">
        <v>10185</v>
      </c>
      <c r="B808" t="s">
        <v>342</v>
      </c>
      <c r="C808">
        <v>21</v>
      </c>
      <c r="D808">
        <v>195.33</v>
      </c>
      <c r="E808">
        <v>13</v>
      </c>
      <c r="F808">
        <f>orderdetails[[#This Row],[quantityOrdered]]*orderdetails[[#This Row],[priceEach]]</f>
        <v>4101.93</v>
      </c>
      <c r="G808" t="str">
        <f>VLOOKUP(orderdetails[[#This Row],[orderNumber]],orders!$A:$H,8,FALSE)</f>
        <v>2003-Q4</v>
      </c>
      <c r="H808" t="str">
        <f>VLOOKUP(orderdetails[[#This Row],[orderNumber]],orders!A:I,9,FALSE)</f>
        <v>2003-11</v>
      </c>
      <c r="I808" t="str">
        <f>VLOOKUP(orderdetails[[#This Row],[productCode]],products!$A:$I,3,FALSE)</f>
        <v>Classic Cars</v>
      </c>
      <c r="J808" t="str">
        <f>VLOOKUP(orderdetails[[#This Row],[productCode]],products!A:I,2,FALSE)</f>
        <v>2001 Ferrari Enzo</v>
      </c>
    </row>
    <row r="809" spans="1:10" x14ac:dyDescent="0.25">
      <c r="A809">
        <v>10185</v>
      </c>
      <c r="B809" t="s">
        <v>328</v>
      </c>
      <c r="C809">
        <v>33</v>
      </c>
      <c r="D809">
        <v>146.55000000000001</v>
      </c>
      <c r="E809">
        <v>14</v>
      </c>
      <c r="F809">
        <f>orderdetails[[#This Row],[quantityOrdered]]*orderdetails[[#This Row],[priceEach]]</f>
        <v>4836.1500000000005</v>
      </c>
      <c r="G809" t="str">
        <f>VLOOKUP(orderdetails[[#This Row],[orderNumber]],orders!$A:$H,8,FALSE)</f>
        <v>2003-Q4</v>
      </c>
      <c r="H809" t="str">
        <f>VLOOKUP(orderdetails[[#This Row],[orderNumber]],orders!A:I,9,FALSE)</f>
        <v>2003-11</v>
      </c>
      <c r="I809" t="str">
        <f>VLOOKUP(orderdetails[[#This Row],[productCode]],products!$A:$I,3,FALSE)</f>
        <v>Classic Cars</v>
      </c>
      <c r="J809" t="str">
        <f>VLOOKUP(orderdetails[[#This Row],[productCode]],products!A:I,2,FALSE)</f>
        <v>1969 Corvair Monza</v>
      </c>
    </row>
    <row r="810" spans="1:10" x14ac:dyDescent="0.25">
      <c r="A810">
        <v>10185</v>
      </c>
      <c r="B810" t="s">
        <v>343</v>
      </c>
      <c r="C810">
        <v>43</v>
      </c>
      <c r="D810">
        <v>147.07</v>
      </c>
      <c r="E810">
        <v>12</v>
      </c>
      <c r="F810">
        <f>orderdetails[[#This Row],[quantityOrdered]]*orderdetails[[#This Row],[priceEach]]</f>
        <v>6324.0099999999993</v>
      </c>
      <c r="G810" t="str">
        <f>VLOOKUP(orderdetails[[#This Row],[orderNumber]],orders!$A:$H,8,FALSE)</f>
        <v>2003-Q4</v>
      </c>
      <c r="H810" t="str">
        <f>VLOOKUP(orderdetails[[#This Row],[orderNumber]],orders!A:I,9,FALSE)</f>
        <v>2003-11</v>
      </c>
      <c r="I810" t="str">
        <f>VLOOKUP(orderdetails[[#This Row],[productCode]],products!$A:$I,3,FALSE)</f>
        <v>Classic Cars</v>
      </c>
      <c r="J810" t="str">
        <f>VLOOKUP(orderdetails[[#This Row],[productCode]],products!A:I,2,FALSE)</f>
        <v>1969 Ford Falcon</v>
      </c>
    </row>
    <row r="811" spans="1:10" x14ac:dyDescent="0.25">
      <c r="A811">
        <v>10185</v>
      </c>
      <c r="B811" t="s">
        <v>344</v>
      </c>
      <c r="C811">
        <v>28</v>
      </c>
      <c r="D811">
        <v>124.3</v>
      </c>
      <c r="E811">
        <v>9</v>
      </c>
      <c r="F811">
        <f>orderdetails[[#This Row],[quantityOrdered]]*orderdetails[[#This Row],[priceEach]]</f>
        <v>3480.4</v>
      </c>
      <c r="G811" t="str">
        <f>VLOOKUP(orderdetails[[#This Row],[orderNumber]],orders!$A:$H,8,FALSE)</f>
        <v>2003-Q4</v>
      </c>
      <c r="H811" t="str">
        <f>VLOOKUP(orderdetails[[#This Row],[orderNumber]],orders!A:I,9,FALSE)</f>
        <v>2003-11</v>
      </c>
      <c r="I811" t="str">
        <f>VLOOKUP(orderdetails[[#This Row],[productCode]],products!$A:$I,3,FALSE)</f>
        <v>Vintage Cars</v>
      </c>
      <c r="J811" t="str">
        <f>VLOOKUP(orderdetails[[#This Row],[productCode]],products!A:I,2,FALSE)</f>
        <v>1903 Ford Model A</v>
      </c>
    </row>
    <row r="812" spans="1:10" x14ac:dyDescent="0.25">
      <c r="A812">
        <v>10185</v>
      </c>
      <c r="B812" t="s">
        <v>345</v>
      </c>
      <c r="C812">
        <v>49</v>
      </c>
      <c r="D812">
        <v>94.79</v>
      </c>
      <c r="E812">
        <v>11</v>
      </c>
      <c r="F812">
        <f>orderdetails[[#This Row],[quantityOrdered]]*orderdetails[[#This Row],[priceEach]]</f>
        <v>4644.71</v>
      </c>
      <c r="G812" t="str">
        <f>VLOOKUP(orderdetails[[#This Row],[orderNumber]],orders!$A:$H,8,FALSE)</f>
        <v>2003-Q4</v>
      </c>
      <c r="H812" t="str">
        <f>VLOOKUP(orderdetails[[#This Row],[orderNumber]],orders!A:I,9,FALSE)</f>
        <v>2003-11</v>
      </c>
      <c r="I812" t="str">
        <f>VLOOKUP(orderdetails[[#This Row],[productCode]],products!$A:$I,3,FALSE)</f>
        <v>Trains</v>
      </c>
      <c r="J812" t="str">
        <f>VLOOKUP(orderdetails[[#This Row],[productCode]],products!A:I,2,FALSE)</f>
        <v>Collectable Wooden Train</v>
      </c>
    </row>
    <row r="813" spans="1:10" x14ac:dyDescent="0.25">
      <c r="A813">
        <v>10185</v>
      </c>
      <c r="B813" t="s">
        <v>333</v>
      </c>
      <c r="C813">
        <v>39</v>
      </c>
      <c r="D813">
        <v>127.82</v>
      </c>
      <c r="E813">
        <v>16</v>
      </c>
      <c r="F813">
        <f>orderdetails[[#This Row],[quantityOrdered]]*orderdetails[[#This Row],[priceEach]]</f>
        <v>4984.9799999999996</v>
      </c>
      <c r="G813" t="str">
        <f>VLOOKUP(orderdetails[[#This Row],[orderNumber]],orders!$A:$H,8,FALSE)</f>
        <v>2003-Q4</v>
      </c>
      <c r="H813" t="str">
        <f>VLOOKUP(orderdetails[[#This Row],[orderNumber]],orders!A:I,9,FALSE)</f>
        <v>2003-11</v>
      </c>
      <c r="I813" t="str">
        <f>VLOOKUP(orderdetails[[#This Row],[productCode]],products!$A:$I,3,FALSE)</f>
        <v>Classic Cars</v>
      </c>
      <c r="J813" t="str">
        <f>VLOOKUP(orderdetails[[#This Row],[productCode]],products!A:I,2,FALSE)</f>
        <v>1970 Triumph Spitfire</v>
      </c>
    </row>
    <row r="814" spans="1:10" x14ac:dyDescent="0.25">
      <c r="A814">
        <v>10185</v>
      </c>
      <c r="B814" t="s">
        <v>346</v>
      </c>
      <c r="C814">
        <v>47</v>
      </c>
      <c r="D814">
        <v>87.77</v>
      </c>
      <c r="E814">
        <v>8</v>
      </c>
      <c r="F814">
        <f>orderdetails[[#This Row],[quantityOrdered]]*orderdetails[[#This Row],[priceEach]]</f>
        <v>4125.1899999999996</v>
      </c>
      <c r="G814" t="str">
        <f>VLOOKUP(orderdetails[[#This Row],[orderNumber]],orders!$A:$H,8,FALSE)</f>
        <v>2003-Q4</v>
      </c>
      <c r="H814" t="str">
        <f>VLOOKUP(orderdetails[[#This Row],[orderNumber]],orders!A:I,9,FALSE)</f>
        <v>2003-11</v>
      </c>
      <c r="I814" t="str">
        <f>VLOOKUP(orderdetails[[#This Row],[productCode]],products!$A:$I,3,FALSE)</f>
        <v>Vintage Cars</v>
      </c>
      <c r="J814" t="str">
        <f>VLOOKUP(orderdetails[[#This Row],[productCode]],products!A:I,2,FALSE)</f>
        <v>1904 Buick Runabout</v>
      </c>
    </row>
    <row r="815" spans="1:10" x14ac:dyDescent="0.25">
      <c r="A815">
        <v>10185</v>
      </c>
      <c r="B815" t="s">
        <v>347</v>
      </c>
      <c r="C815">
        <v>30</v>
      </c>
      <c r="D815">
        <v>105.69</v>
      </c>
      <c r="E815">
        <v>7</v>
      </c>
      <c r="F815">
        <f>orderdetails[[#This Row],[quantityOrdered]]*orderdetails[[#This Row],[priceEach]]</f>
        <v>3170.7</v>
      </c>
      <c r="G815" t="str">
        <f>VLOOKUP(orderdetails[[#This Row],[orderNumber]],orders!$A:$H,8,FALSE)</f>
        <v>2003-Q4</v>
      </c>
      <c r="H815" t="str">
        <f>VLOOKUP(orderdetails[[#This Row],[orderNumber]],orders!A:I,9,FALSE)</f>
        <v>2003-11</v>
      </c>
      <c r="I815" t="str">
        <f>VLOOKUP(orderdetails[[#This Row],[productCode]],products!$A:$I,3,FALSE)</f>
        <v>Ships</v>
      </c>
      <c r="J815" t="str">
        <f>VLOOKUP(orderdetails[[#This Row],[productCode]],products!A:I,2,FALSE)</f>
        <v>18th century schooner</v>
      </c>
    </row>
    <row r="816" spans="1:10" x14ac:dyDescent="0.25">
      <c r="A816">
        <v>10185</v>
      </c>
      <c r="B816" t="s">
        <v>348</v>
      </c>
      <c r="C816">
        <v>33</v>
      </c>
      <c r="D816">
        <v>83.2</v>
      </c>
      <c r="E816">
        <v>2</v>
      </c>
      <c r="F816">
        <f>orderdetails[[#This Row],[quantityOrdered]]*orderdetails[[#This Row],[priceEach]]</f>
        <v>2745.6</v>
      </c>
      <c r="G816" t="str">
        <f>VLOOKUP(orderdetails[[#This Row],[orderNumber]],orders!$A:$H,8,FALSE)</f>
        <v>2003-Q4</v>
      </c>
      <c r="H816" t="str">
        <f>VLOOKUP(orderdetails[[#This Row],[orderNumber]],orders!A:I,9,FALSE)</f>
        <v>2003-11</v>
      </c>
      <c r="I816" t="str">
        <f>VLOOKUP(orderdetails[[#This Row],[productCode]],products!$A:$I,3,FALSE)</f>
        <v>Vintage Cars</v>
      </c>
      <c r="J816" t="str">
        <f>VLOOKUP(orderdetails[[#This Row],[productCode]],products!A:I,2,FALSE)</f>
        <v>1912 Ford Model T Delivery Wagon</v>
      </c>
    </row>
    <row r="817" spans="1:10" x14ac:dyDescent="0.25">
      <c r="A817">
        <v>10185</v>
      </c>
      <c r="B817" t="s">
        <v>340</v>
      </c>
      <c r="C817">
        <v>20</v>
      </c>
      <c r="D817">
        <v>46.86</v>
      </c>
      <c r="E817">
        <v>15</v>
      </c>
      <c r="F817">
        <f>orderdetails[[#This Row],[quantityOrdered]]*orderdetails[[#This Row],[priceEach]]</f>
        <v>937.2</v>
      </c>
      <c r="G817" t="str">
        <f>VLOOKUP(orderdetails[[#This Row],[orderNumber]],orders!$A:$H,8,FALSE)</f>
        <v>2003-Q4</v>
      </c>
      <c r="H817" t="str">
        <f>VLOOKUP(orderdetails[[#This Row],[orderNumber]],orders!A:I,9,FALSE)</f>
        <v>2003-11</v>
      </c>
      <c r="I817" t="str">
        <f>VLOOKUP(orderdetails[[#This Row],[productCode]],products!$A:$I,3,FALSE)</f>
        <v>Trains</v>
      </c>
      <c r="J817" t="str">
        <f>VLOOKUP(orderdetails[[#This Row],[productCode]],products!A:I,2,FALSE)</f>
        <v>1962 City of Detroit Streetcar</v>
      </c>
    </row>
    <row r="818" spans="1:10" x14ac:dyDescent="0.25">
      <c r="A818">
        <v>10185</v>
      </c>
      <c r="B818" t="s">
        <v>350</v>
      </c>
      <c r="C818">
        <v>21</v>
      </c>
      <c r="D818">
        <v>64.67</v>
      </c>
      <c r="E818">
        <v>3</v>
      </c>
      <c r="F818">
        <f>orderdetails[[#This Row],[quantityOrdered]]*orderdetails[[#This Row],[priceEach]]</f>
        <v>1358.07</v>
      </c>
      <c r="G818" t="str">
        <f>VLOOKUP(orderdetails[[#This Row],[orderNumber]],orders!$A:$H,8,FALSE)</f>
        <v>2003-Q4</v>
      </c>
      <c r="H818" t="str">
        <f>VLOOKUP(orderdetails[[#This Row],[orderNumber]],orders!A:I,9,FALSE)</f>
        <v>2003-11</v>
      </c>
      <c r="I818" t="str">
        <f>VLOOKUP(orderdetails[[#This Row],[productCode]],products!$A:$I,3,FALSE)</f>
        <v>Ships</v>
      </c>
      <c r="J818" t="str">
        <f>VLOOKUP(orderdetails[[#This Row],[productCode]],products!A:I,2,FALSE)</f>
        <v>The Schooner Bluenose</v>
      </c>
    </row>
    <row r="819" spans="1:10" x14ac:dyDescent="0.25">
      <c r="A819">
        <v>10185</v>
      </c>
      <c r="B819" t="s">
        <v>351</v>
      </c>
      <c r="C819">
        <v>30</v>
      </c>
      <c r="D819">
        <v>79.680000000000007</v>
      </c>
      <c r="E819">
        <v>10</v>
      </c>
      <c r="F819">
        <f>orderdetails[[#This Row],[quantityOrdered]]*orderdetails[[#This Row],[priceEach]]</f>
        <v>2390.4</v>
      </c>
      <c r="G819" t="str">
        <f>VLOOKUP(orderdetails[[#This Row],[orderNumber]],orders!$A:$H,8,FALSE)</f>
        <v>2003-Q4</v>
      </c>
      <c r="H819" t="str">
        <f>VLOOKUP(orderdetails[[#This Row],[orderNumber]],orders!A:I,9,FALSE)</f>
        <v>2003-11</v>
      </c>
      <c r="I819" t="str">
        <f>VLOOKUP(orderdetails[[#This Row],[productCode]],products!$A:$I,3,FALSE)</f>
        <v>Ships</v>
      </c>
      <c r="J819" t="str">
        <f>VLOOKUP(orderdetails[[#This Row],[productCode]],products!A:I,2,FALSE)</f>
        <v>The Mayflower</v>
      </c>
    </row>
    <row r="820" spans="1:10" x14ac:dyDescent="0.25">
      <c r="A820">
        <v>10185</v>
      </c>
      <c r="B820" t="s">
        <v>352</v>
      </c>
      <c r="C820">
        <v>39</v>
      </c>
      <c r="D820">
        <v>61.44</v>
      </c>
      <c r="E820">
        <v>1</v>
      </c>
      <c r="F820">
        <f>orderdetails[[#This Row],[quantityOrdered]]*orderdetails[[#This Row],[priceEach]]</f>
        <v>2396.16</v>
      </c>
      <c r="G820" t="str">
        <f>VLOOKUP(orderdetails[[#This Row],[orderNumber]],orders!$A:$H,8,FALSE)</f>
        <v>2003-Q4</v>
      </c>
      <c r="H820" t="str">
        <f>VLOOKUP(orderdetails[[#This Row],[orderNumber]],orders!A:I,9,FALSE)</f>
        <v>2003-11</v>
      </c>
      <c r="I820" t="str">
        <f>VLOOKUP(orderdetails[[#This Row],[productCode]],products!$A:$I,3,FALSE)</f>
        <v>Ships</v>
      </c>
      <c r="J820" t="str">
        <f>VLOOKUP(orderdetails[[#This Row],[productCode]],products!A:I,2,FALSE)</f>
        <v>The USS Constitution Ship</v>
      </c>
    </row>
    <row r="821" spans="1:10" x14ac:dyDescent="0.25">
      <c r="A821">
        <v>10185</v>
      </c>
      <c r="B821" t="s">
        <v>353</v>
      </c>
      <c r="C821">
        <v>37</v>
      </c>
      <c r="D821">
        <v>99.17</v>
      </c>
      <c r="E821">
        <v>4</v>
      </c>
      <c r="F821">
        <f>orderdetails[[#This Row],[quantityOrdered]]*orderdetails[[#This Row],[priceEach]]</f>
        <v>3669.29</v>
      </c>
      <c r="G821" t="str">
        <f>VLOOKUP(orderdetails[[#This Row],[orderNumber]],orders!$A:$H,8,FALSE)</f>
        <v>2003-Q4</v>
      </c>
      <c r="H821" t="str">
        <f>VLOOKUP(orderdetails[[#This Row],[orderNumber]],orders!A:I,9,FALSE)</f>
        <v>2003-11</v>
      </c>
      <c r="I821" t="str">
        <f>VLOOKUP(orderdetails[[#This Row],[productCode]],products!$A:$I,3,FALSE)</f>
        <v>Ships</v>
      </c>
      <c r="J821" t="str">
        <f>VLOOKUP(orderdetails[[#This Row],[productCode]],products!A:I,2,FALSE)</f>
        <v>The Titanic</v>
      </c>
    </row>
    <row r="822" spans="1:10" x14ac:dyDescent="0.25">
      <c r="A822">
        <v>10185</v>
      </c>
      <c r="B822" t="s">
        <v>354</v>
      </c>
      <c r="C822">
        <v>22</v>
      </c>
      <c r="D822">
        <v>93.35</v>
      </c>
      <c r="E822">
        <v>5</v>
      </c>
      <c r="F822">
        <f>orderdetails[[#This Row],[quantityOrdered]]*orderdetails[[#This Row],[priceEach]]</f>
        <v>2053.6999999999998</v>
      </c>
      <c r="G822" t="str">
        <f>VLOOKUP(orderdetails[[#This Row],[orderNumber]],orders!$A:$H,8,FALSE)</f>
        <v>2003-Q4</v>
      </c>
      <c r="H822" t="str">
        <f>VLOOKUP(orderdetails[[#This Row],[orderNumber]],orders!A:I,9,FALSE)</f>
        <v>2003-11</v>
      </c>
      <c r="I822" t="str">
        <f>VLOOKUP(orderdetails[[#This Row],[productCode]],products!$A:$I,3,FALSE)</f>
        <v>Ships</v>
      </c>
      <c r="J822" t="str">
        <f>VLOOKUP(orderdetails[[#This Row],[productCode]],products!A:I,2,FALSE)</f>
        <v>The Queen Mary</v>
      </c>
    </row>
    <row r="823" spans="1:10" x14ac:dyDescent="0.25">
      <c r="A823">
        <v>10185</v>
      </c>
      <c r="B823" t="s">
        <v>355</v>
      </c>
      <c r="C823">
        <v>28</v>
      </c>
      <c r="D823">
        <v>47.5</v>
      </c>
      <c r="E823">
        <v>6</v>
      </c>
      <c r="F823">
        <f>orderdetails[[#This Row],[quantityOrdered]]*orderdetails[[#This Row],[priceEach]]</f>
        <v>1330</v>
      </c>
      <c r="G823" t="str">
        <f>VLOOKUP(orderdetails[[#This Row],[orderNumber]],orders!$A:$H,8,FALSE)</f>
        <v>2003-Q4</v>
      </c>
      <c r="H823" t="str">
        <f>VLOOKUP(orderdetails[[#This Row],[orderNumber]],orders!A:I,9,FALSE)</f>
        <v>2003-11</v>
      </c>
      <c r="I823" t="str">
        <f>VLOOKUP(orderdetails[[#This Row],[productCode]],products!$A:$I,3,FALSE)</f>
        <v>Ships</v>
      </c>
      <c r="J823" t="str">
        <f>VLOOKUP(orderdetails[[#This Row],[productCode]],products!A:I,2,FALSE)</f>
        <v>Pont Yacht</v>
      </c>
    </row>
    <row r="824" spans="1:10" x14ac:dyDescent="0.25">
      <c r="A824">
        <v>10186</v>
      </c>
      <c r="B824" t="s">
        <v>341</v>
      </c>
      <c r="C824">
        <v>26</v>
      </c>
      <c r="D824">
        <v>108.8</v>
      </c>
      <c r="E824">
        <v>9</v>
      </c>
      <c r="F824">
        <f>orderdetails[[#This Row],[quantityOrdered]]*orderdetails[[#This Row],[priceEach]]</f>
        <v>2828.7999999999997</v>
      </c>
      <c r="G824" t="str">
        <f>VLOOKUP(orderdetails[[#This Row],[orderNumber]],orders!$A:$H,8,FALSE)</f>
        <v>2003-Q4</v>
      </c>
      <c r="H824" t="str">
        <f>VLOOKUP(orderdetails[[#This Row],[orderNumber]],orders!A:I,9,FALSE)</f>
        <v>2003-11</v>
      </c>
      <c r="I824" t="str">
        <f>VLOOKUP(orderdetails[[#This Row],[productCode]],products!$A:$I,3,FALSE)</f>
        <v>Classic Cars</v>
      </c>
      <c r="J824" t="str">
        <f>VLOOKUP(orderdetails[[#This Row],[productCode]],products!A:I,2,FALSE)</f>
        <v>1972 Alfa Romeo GTA</v>
      </c>
    </row>
    <row r="825" spans="1:10" x14ac:dyDescent="0.25">
      <c r="A825">
        <v>10186</v>
      </c>
      <c r="B825" t="s">
        <v>356</v>
      </c>
      <c r="C825">
        <v>32</v>
      </c>
      <c r="D825">
        <v>137.19</v>
      </c>
      <c r="E825">
        <v>1</v>
      </c>
      <c r="F825">
        <f>orderdetails[[#This Row],[quantityOrdered]]*orderdetails[[#This Row],[priceEach]]</f>
        <v>4390.08</v>
      </c>
      <c r="G825" t="str">
        <f>VLOOKUP(orderdetails[[#This Row],[orderNumber]],orders!$A:$H,8,FALSE)</f>
        <v>2003-Q4</v>
      </c>
      <c r="H825" t="str">
        <f>VLOOKUP(orderdetails[[#This Row],[orderNumber]],orders!A:I,9,FALSE)</f>
        <v>2003-11</v>
      </c>
      <c r="I825" t="str">
        <f>VLOOKUP(orderdetails[[#This Row],[productCode]],products!$A:$I,3,FALSE)</f>
        <v>Planes</v>
      </c>
      <c r="J825" t="str">
        <f>VLOOKUP(orderdetails[[#This Row],[productCode]],products!A:I,2,FALSE)</f>
        <v>1980s Black Hawk Helicopter</v>
      </c>
    </row>
    <row r="826" spans="1:10" x14ac:dyDescent="0.25">
      <c r="A826">
        <v>10186</v>
      </c>
      <c r="B826" t="s">
        <v>358</v>
      </c>
      <c r="C826">
        <v>32</v>
      </c>
      <c r="D826">
        <v>73.12</v>
      </c>
      <c r="E826">
        <v>7</v>
      </c>
      <c r="F826">
        <f>orderdetails[[#This Row],[quantityOrdered]]*orderdetails[[#This Row],[priceEach]]</f>
        <v>2339.84</v>
      </c>
      <c r="G826" t="str">
        <f>VLOOKUP(orderdetails[[#This Row],[orderNumber]],orders!$A:$H,8,FALSE)</f>
        <v>2003-Q4</v>
      </c>
      <c r="H826" t="str">
        <f>VLOOKUP(orderdetails[[#This Row],[orderNumber]],orders!A:I,9,FALSE)</f>
        <v>2003-11</v>
      </c>
      <c r="I826" t="str">
        <f>VLOOKUP(orderdetails[[#This Row],[productCode]],products!$A:$I,3,FALSE)</f>
        <v>Ships</v>
      </c>
      <c r="J826" t="str">
        <f>VLOOKUP(orderdetails[[#This Row],[productCode]],products!A:I,2,FALSE)</f>
        <v>1999 Yamaha Speed Boat</v>
      </c>
    </row>
    <row r="827" spans="1:10" x14ac:dyDescent="0.25">
      <c r="A827">
        <v>10186</v>
      </c>
      <c r="B827" t="s">
        <v>359</v>
      </c>
      <c r="C827">
        <v>46</v>
      </c>
      <c r="D827">
        <v>98.46</v>
      </c>
      <c r="E827">
        <v>6</v>
      </c>
      <c r="F827">
        <f>orderdetails[[#This Row],[quantityOrdered]]*orderdetails[[#This Row],[priceEach]]</f>
        <v>4529.16</v>
      </c>
      <c r="G827" t="str">
        <f>VLOOKUP(orderdetails[[#This Row],[orderNumber]],orders!$A:$H,8,FALSE)</f>
        <v>2003-Q4</v>
      </c>
      <c r="H827" t="str">
        <f>VLOOKUP(orderdetails[[#This Row],[orderNumber]],orders!A:I,9,FALSE)</f>
        <v>2003-11</v>
      </c>
      <c r="I827" t="str">
        <f>VLOOKUP(orderdetails[[#This Row],[productCode]],products!$A:$I,3,FALSE)</f>
        <v>Vintage Cars</v>
      </c>
      <c r="J827" t="str">
        <f>VLOOKUP(orderdetails[[#This Row],[productCode]],products!A:I,2,FALSE)</f>
        <v>1941 Chevrolet Special Deluxe Cabriolet</v>
      </c>
    </row>
    <row r="828" spans="1:10" x14ac:dyDescent="0.25">
      <c r="A828">
        <v>10186</v>
      </c>
      <c r="B828" t="s">
        <v>361</v>
      </c>
      <c r="C828">
        <v>22</v>
      </c>
      <c r="D828">
        <v>60.29</v>
      </c>
      <c r="E828">
        <v>2</v>
      </c>
      <c r="F828">
        <f>orderdetails[[#This Row],[quantityOrdered]]*orderdetails[[#This Row],[priceEach]]</f>
        <v>1326.3799999999999</v>
      </c>
      <c r="G828" t="str">
        <f>VLOOKUP(orderdetails[[#This Row],[orderNumber]],orders!$A:$H,8,FALSE)</f>
        <v>2003-Q4</v>
      </c>
      <c r="H828" t="str">
        <f>VLOOKUP(orderdetails[[#This Row],[orderNumber]],orders!A:I,9,FALSE)</f>
        <v>2003-11</v>
      </c>
      <c r="I828" t="str">
        <f>VLOOKUP(orderdetails[[#This Row],[productCode]],products!$A:$I,3,FALSE)</f>
        <v>Planes</v>
      </c>
      <c r="J828" t="str">
        <f>VLOOKUP(orderdetails[[#This Row],[productCode]],products!A:I,2,FALSE)</f>
        <v>1900s Vintage Bi-Plane</v>
      </c>
    </row>
    <row r="829" spans="1:10" x14ac:dyDescent="0.25">
      <c r="A829">
        <v>10186</v>
      </c>
      <c r="B829" t="s">
        <v>362</v>
      </c>
      <c r="C829">
        <v>21</v>
      </c>
      <c r="D829">
        <v>59.83</v>
      </c>
      <c r="E829">
        <v>3</v>
      </c>
      <c r="F829">
        <f>orderdetails[[#This Row],[quantityOrdered]]*orderdetails[[#This Row],[priceEach]]</f>
        <v>1256.43</v>
      </c>
      <c r="G829" t="str">
        <f>VLOOKUP(orderdetails[[#This Row],[orderNumber]],orders!$A:$H,8,FALSE)</f>
        <v>2003-Q4</v>
      </c>
      <c r="H829" t="str">
        <f>VLOOKUP(orderdetails[[#This Row],[orderNumber]],orders!A:I,9,FALSE)</f>
        <v>2003-11</v>
      </c>
      <c r="I829" t="str">
        <f>VLOOKUP(orderdetails[[#This Row],[productCode]],products!$A:$I,3,FALSE)</f>
        <v>Vintage Cars</v>
      </c>
      <c r="J829" t="str">
        <f>VLOOKUP(orderdetails[[#This Row],[productCode]],products!A:I,2,FALSE)</f>
        <v>1937 Horch 930V Limousine</v>
      </c>
    </row>
    <row r="830" spans="1:10" x14ac:dyDescent="0.25">
      <c r="A830">
        <v>10186</v>
      </c>
      <c r="B830" t="s">
        <v>349</v>
      </c>
      <c r="C830">
        <v>36</v>
      </c>
      <c r="D830">
        <v>68.77</v>
      </c>
      <c r="E830">
        <v>8</v>
      </c>
      <c r="F830">
        <f>orderdetails[[#This Row],[quantityOrdered]]*orderdetails[[#This Row],[priceEach]]</f>
        <v>2475.7199999999998</v>
      </c>
      <c r="G830" t="str">
        <f>VLOOKUP(orderdetails[[#This Row],[orderNumber]],orders!$A:$H,8,FALSE)</f>
        <v>2003-Q4</v>
      </c>
      <c r="H830" t="str">
        <f>VLOOKUP(orderdetails[[#This Row],[orderNumber]],orders!A:I,9,FALSE)</f>
        <v>2003-11</v>
      </c>
      <c r="I830" t="str">
        <f>VLOOKUP(orderdetails[[#This Row],[productCode]],products!$A:$I,3,FALSE)</f>
        <v>Vintage Cars</v>
      </c>
      <c r="J830" t="str">
        <f>VLOOKUP(orderdetails[[#This Row],[productCode]],products!A:I,2,FALSE)</f>
        <v>1940 Ford Delivery Sedan</v>
      </c>
    </row>
    <row r="831" spans="1:10" x14ac:dyDescent="0.25">
      <c r="A831">
        <v>10186</v>
      </c>
      <c r="B831" t="s">
        <v>368</v>
      </c>
      <c r="C831">
        <v>24</v>
      </c>
      <c r="D831">
        <v>80.56</v>
      </c>
      <c r="E831">
        <v>5</v>
      </c>
      <c r="F831">
        <f>orderdetails[[#This Row],[quantityOrdered]]*orderdetails[[#This Row],[priceEach]]</f>
        <v>1933.44</v>
      </c>
      <c r="G831" t="str">
        <f>VLOOKUP(orderdetails[[#This Row],[orderNumber]],orders!$A:$H,8,FALSE)</f>
        <v>2003-Q4</v>
      </c>
      <c r="H831" t="str">
        <f>VLOOKUP(orderdetails[[#This Row],[orderNumber]],orders!A:I,9,FALSE)</f>
        <v>2003-11</v>
      </c>
      <c r="I831" t="str">
        <f>VLOOKUP(orderdetails[[#This Row],[productCode]],products!$A:$I,3,FALSE)</f>
        <v>Ships</v>
      </c>
      <c r="J831" t="str">
        <f>VLOOKUP(orderdetails[[#This Row],[productCode]],products!A:I,2,FALSE)</f>
        <v>HMS Bounty</v>
      </c>
    </row>
    <row r="832" spans="1:10" x14ac:dyDescent="0.25">
      <c r="A832">
        <v>10186</v>
      </c>
      <c r="B832" t="s">
        <v>373</v>
      </c>
      <c r="C832">
        <v>28</v>
      </c>
      <c r="D832">
        <v>42.71</v>
      </c>
      <c r="E832">
        <v>4</v>
      </c>
      <c r="F832">
        <f>orderdetails[[#This Row],[quantityOrdered]]*orderdetails[[#This Row],[priceEach]]</f>
        <v>1195.8800000000001</v>
      </c>
      <c r="G832" t="str">
        <f>VLOOKUP(orderdetails[[#This Row],[orderNumber]],orders!$A:$H,8,FALSE)</f>
        <v>2003-Q4</v>
      </c>
      <c r="H832" t="str">
        <f>VLOOKUP(orderdetails[[#This Row],[orderNumber]],orders!A:I,9,FALSE)</f>
        <v>2003-11</v>
      </c>
      <c r="I832" t="str">
        <f>VLOOKUP(orderdetails[[#This Row],[productCode]],products!$A:$I,3,FALSE)</f>
        <v>Planes</v>
      </c>
      <c r="J832" t="str">
        <f>VLOOKUP(orderdetails[[#This Row],[productCode]],products!A:I,2,FALSE)</f>
        <v>Boeing X-32A JSF</v>
      </c>
    </row>
    <row r="833" spans="1:10" x14ac:dyDescent="0.25">
      <c r="A833">
        <v>10187</v>
      </c>
      <c r="B833" t="s">
        <v>357</v>
      </c>
      <c r="C833">
        <v>45</v>
      </c>
      <c r="D833">
        <v>70.12</v>
      </c>
      <c r="E833">
        <v>1</v>
      </c>
      <c r="F833">
        <f>orderdetails[[#This Row],[quantityOrdered]]*orderdetails[[#This Row],[priceEach]]</f>
        <v>3155.4</v>
      </c>
      <c r="G833" t="str">
        <f>VLOOKUP(orderdetails[[#This Row],[orderNumber]],orders!$A:$H,8,FALSE)</f>
        <v>2003-Q4</v>
      </c>
      <c r="H833" t="str">
        <f>VLOOKUP(orderdetails[[#This Row],[orderNumber]],orders!A:I,9,FALSE)</f>
        <v>2003-11</v>
      </c>
      <c r="I833" t="str">
        <f>VLOOKUP(orderdetails[[#This Row],[productCode]],products!$A:$I,3,FALSE)</f>
        <v>Planes</v>
      </c>
      <c r="J833" t="str">
        <f>VLOOKUP(orderdetails[[#This Row],[productCode]],products!A:I,2,FALSE)</f>
        <v>P-51-D Mustang</v>
      </c>
    </row>
    <row r="834" spans="1:10" x14ac:dyDescent="0.25">
      <c r="A834">
        <v>10187</v>
      </c>
      <c r="B834" t="s">
        <v>360</v>
      </c>
      <c r="C834">
        <v>46</v>
      </c>
      <c r="D834">
        <v>96.29</v>
      </c>
      <c r="E834">
        <v>3</v>
      </c>
      <c r="F834">
        <f>orderdetails[[#This Row],[quantityOrdered]]*orderdetails[[#This Row],[priceEach]]</f>
        <v>4429.34</v>
      </c>
      <c r="G834" t="str">
        <f>VLOOKUP(orderdetails[[#This Row],[orderNumber]],orders!$A:$H,8,FALSE)</f>
        <v>2003-Q4</v>
      </c>
      <c r="H834" t="str">
        <f>VLOOKUP(orderdetails[[#This Row],[orderNumber]],orders!A:I,9,FALSE)</f>
        <v>2003-11</v>
      </c>
      <c r="I834" t="str">
        <f>VLOOKUP(orderdetails[[#This Row],[productCode]],products!$A:$I,3,FALSE)</f>
        <v>Planes</v>
      </c>
      <c r="J834" t="str">
        <f>VLOOKUP(orderdetails[[#This Row],[productCode]],products!A:I,2,FALSE)</f>
        <v>1928 British Royal Navy Airplane</v>
      </c>
    </row>
    <row r="835" spans="1:10" x14ac:dyDescent="0.25">
      <c r="A835">
        <v>10187</v>
      </c>
      <c r="B835" t="s">
        <v>363</v>
      </c>
      <c r="C835">
        <v>43</v>
      </c>
      <c r="D835">
        <v>55.96</v>
      </c>
      <c r="E835">
        <v>10</v>
      </c>
      <c r="F835">
        <f>orderdetails[[#This Row],[quantityOrdered]]*orderdetails[[#This Row],[priceEach]]</f>
        <v>2406.2800000000002</v>
      </c>
      <c r="G835" t="str">
        <f>VLOOKUP(orderdetails[[#This Row],[orderNumber]],orders!$A:$H,8,FALSE)</f>
        <v>2003-Q4</v>
      </c>
      <c r="H835" t="str">
        <f>VLOOKUP(orderdetails[[#This Row],[orderNumber]],orders!A:I,9,FALSE)</f>
        <v>2003-11</v>
      </c>
      <c r="I835" t="str">
        <f>VLOOKUP(orderdetails[[#This Row],[productCode]],products!$A:$I,3,FALSE)</f>
        <v>Planes</v>
      </c>
      <c r="J835" t="str">
        <f>VLOOKUP(orderdetails[[#This Row],[productCode]],products!A:I,2,FALSE)</f>
        <v>Corsair F4U ( Bird Cage)</v>
      </c>
    </row>
    <row r="836" spans="1:10" x14ac:dyDescent="0.25">
      <c r="A836">
        <v>10187</v>
      </c>
      <c r="B836" t="s">
        <v>364</v>
      </c>
      <c r="C836">
        <v>33</v>
      </c>
      <c r="D836">
        <v>64.48</v>
      </c>
      <c r="E836">
        <v>2</v>
      </c>
      <c r="F836">
        <f>orderdetails[[#This Row],[quantityOrdered]]*orderdetails[[#This Row],[priceEach]]</f>
        <v>2127.84</v>
      </c>
      <c r="G836" t="str">
        <f>VLOOKUP(orderdetails[[#This Row],[orderNumber]],orders!$A:$H,8,FALSE)</f>
        <v>2003-Q4</v>
      </c>
      <c r="H836" t="str">
        <f>VLOOKUP(orderdetails[[#This Row],[orderNumber]],orders!A:I,9,FALSE)</f>
        <v>2003-11</v>
      </c>
      <c r="I836" t="str">
        <f>VLOOKUP(orderdetails[[#This Row],[productCode]],products!$A:$I,3,FALSE)</f>
        <v>Planes</v>
      </c>
      <c r="J836" t="str">
        <f>VLOOKUP(orderdetails[[#This Row],[productCode]],products!A:I,2,FALSE)</f>
        <v>1900s Vintage Tri-Plane</v>
      </c>
    </row>
    <row r="837" spans="1:10" x14ac:dyDescent="0.25">
      <c r="A837">
        <v>10187</v>
      </c>
      <c r="B837" t="s">
        <v>365</v>
      </c>
      <c r="C837">
        <v>31</v>
      </c>
      <c r="D837">
        <v>61.22</v>
      </c>
      <c r="E837">
        <v>4</v>
      </c>
      <c r="F837">
        <f>orderdetails[[#This Row],[quantityOrdered]]*orderdetails[[#This Row],[priceEach]]</f>
        <v>1897.82</v>
      </c>
      <c r="G837" t="str">
        <f>VLOOKUP(orderdetails[[#This Row],[orderNumber]],orders!$A:$H,8,FALSE)</f>
        <v>2003-Q4</v>
      </c>
      <c r="H837" t="str">
        <f>VLOOKUP(orderdetails[[#This Row],[orderNumber]],orders!A:I,9,FALSE)</f>
        <v>2003-11</v>
      </c>
      <c r="I837" t="str">
        <f>VLOOKUP(orderdetails[[#This Row],[productCode]],products!$A:$I,3,FALSE)</f>
        <v>Vintage Cars</v>
      </c>
      <c r="J837" t="str">
        <f>VLOOKUP(orderdetails[[#This Row],[productCode]],products!A:I,2,FALSE)</f>
        <v>1928 Ford Phaeton Deluxe</v>
      </c>
    </row>
    <row r="838" spans="1:10" x14ac:dyDescent="0.25">
      <c r="A838">
        <v>10187</v>
      </c>
      <c r="B838" t="s">
        <v>366</v>
      </c>
      <c r="C838">
        <v>41</v>
      </c>
      <c r="D838">
        <v>39.71</v>
      </c>
      <c r="E838">
        <v>5</v>
      </c>
      <c r="F838">
        <f>orderdetails[[#This Row],[quantityOrdered]]*orderdetails[[#This Row],[priceEach]]</f>
        <v>1628.1100000000001</v>
      </c>
      <c r="G838" t="str">
        <f>VLOOKUP(orderdetails[[#This Row],[orderNumber]],orders!$A:$H,8,FALSE)</f>
        <v>2003-Q4</v>
      </c>
      <c r="H838" t="str">
        <f>VLOOKUP(orderdetails[[#This Row],[orderNumber]],orders!A:I,9,FALSE)</f>
        <v>2003-11</v>
      </c>
      <c r="I838" t="str">
        <f>VLOOKUP(orderdetails[[#This Row],[productCode]],products!$A:$I,3,FALSE)</f>
        <v>Vintage Cars</v>
      </c>
      <c r="J838" t="str">
        <f>VLOOKUP(orderdetails[[#This Row],[productCode]],products!A:I,2,FALSE)</f>
        <v>1930 Buick Marquette Phaeton</v>
      </c>
    </row>
    <row r="839" spans="1:10" x14ac:dyDescent="0.25">
      <c r="A839">
        <v>10187</v>
      </c>
      <c r="B839" t="s">
        <v>367</v>
      </c>
      <c r="C839">
        <v>34</v>
      </c>
      <c r="D839">
        <v>84.95</v>
      </c>
      <c r="E839">
        <v>6</v>
      </c>
      <c r="F839">
        <f>orderdetails[[#This Row],[quantityOrdered]]*orderdetails[[#This Row],[priceEach]]</f>
        <v>2888.3</v>
      </c>
      <c r="G839" t="str">
        <f>VLOOKUP(orderdetails[[#This Row],[orderNumber]],orders!$A:$H,8,FALSE)</f>
        <v>2003-Q4</v>
      </c>
      <c r="H839" t="str">
        <f>VLOOKUP(orderdetails[[#This Row],[orderNumber]],orders!A:I,9,FALSE)</f>
        <v>2003-11</v>
      </c>
      <c r="I839" t="str">
        <f>VLOOKUP(orderdetails[[#This Row],[productCode]],products!$A:$I,3,FALSE)</f>
        <v>Planes</v>
      </c>
      <c r="J839" t="str">
        <f>VLOOKUP(orderdetails[[#This Row],[productCode]],products!A:I,2,FALSE)</f>
        <v>American Airlines: B767-300</v>
      </c>
    </row>
    <row r="840" spans="1:10" x14ac:dyDescent="0.25">
      <c r="A840">
        <v>10187</v>
      </c>
      <c r="B840" t="s">
        <v>369</v>
      </c>
      <c r="C840">
        <v>44</v>
      </c>
      <c r="D840">
        <v>95.73</v>
      </c>
      <c r="E840">
        <v>8</v>
      </c>
      <c r="F840">
        <f>orderdetails[[#This Row],[quantityOrdered]]*orderdetails[[#This Row],[priceEach]]</f>
        <v>4212.12</v>
      </c>
      <c r="G840" t="str">
        <f>VLOOKUP(orderdetails[[#This Row],[orderNumber]],orders!$A:$H,8,FALSE)</f>
        <v>2003-Q4</v>
      </c>
      <c r="H840" t="str">
        <f>VLOOKUP(orderdetails[[#This Row],[orderNumber]],orders!A:I,9,FALSE)</f>
        <v>2003-11</v>
      </c>
      <c r="I840" t="str">
        <f>VLOOKUP(orderdetails[[#This Row],[productCode]],products!$A:$I,3,FALSE)</f>
        <v>Planes</v>
      </c>
      <c r="J840" t="str">
        <f>VLOOKUP(orderdetails[[#This Row],[productCode]],products!A:I,2,FALSE)</f>
        <v>America West Airlines B757-200</v>
      </c>
    </row>
    <row r="841" spans="1:10" x14ac:dyDescent="0.25">
      <c r="A841">
        <v>10187</v>
      </c>
      <c r="B841" t="s">
        <v>371</v>
      </c>
      <c r="C841">
        <v>34</v>
      </c>
      <c r="D841">
        <v>72</v>
      </c>
      <c r="E841">
        <v>7</v>
      </c>
      <c r="F841">
        <f>orderdetails[[#This Row],[quantityOrdered]]*orderdetails[[#This Row],[priceEach]]</f>
        <v>2448</v>
      </c>
      <c r="G841" t="str">
        <f>VLOOKUP(orderdetails[[#This Row],[orderNumber]],orders!$A:$H,8,FALSE)</f>
        <v>2003-Q4</v>
      </c>
      <c r="H841" t="str">
        <f>VLOOKUP(orderdetails[[#This Row],[orderNumber]],orders!A:I,9,FALSE)</f>
        <v>2003-11</v>
      </c>
      <c r="I841" t="str">
        <f>VLOOKUP(orderdetails[[#This Row],[productCode]],products!$A:$I,3,FALSE)</f>
        <v>Planes</v>
      </c>
      <c r="J841" t="str">
        <f>VLOOKUP(orderdetails[[#This Row],[productCode]],products!A:I,2,FALSE)</f>
        <v>F/A 18 Hornet 1/72</v>
      </c>
    </row>
    <row r="842" spans="1:10" x14ac:dyDescent="0.25">
      <c r="A842">
        <v>10187</v>
      </c>
      <c r="B842" t="s">
        <v>372</v>
      </c>
      <c r="C842">
        <v>44</v>
      </c>
      <c r="D842">
        <v>70.33</v>
      </c>
      <c r="E842">
        <v>9</v>
      </c>
      <c r="F842">
        <f>orderdetails[[#This Row],[quantityOrdered]]*orderdetails[[#This Row],[priceEach]]</f>
        <v>3094.52</v>
      </c>
      <c r="G842" t="str">
        <f>VLOOKUP(orderdetails[[#This Row],[orderNumber]],orders!$A:$H,8,FALSE)</f>
        <v>2003-Q4</v>
      </c>
      <c r="H842" t="str">
        <f>VLOOKUP(orderdetails[[#This Row],[orderNumber]],orders!A:I,9,FALSE)</f>
        <v>2003-11</v>
      </c>
      <c r="I842" t="str">
        <f>VLOOKUP(orderdetails[[#This Row],[productCode]],products!$A:$I,3,FALSE)</f>
        <v>Planes</v>
      </c>
      <c r="J842" t="str">
        <f>VLOOKUP(orderdetails[[#This Row],[productCode]],products!A:I,2,FALSE)</f>
        <v>American Airlines: MD-11S</v>
      </c>
    </row>
    <row r="843" spans="1:10" x14ac:dyDescent="0.25">
      <c r="A843">
        <v>10188</v>
      </c>
      <c r="B843" t="s">
        <v>374</v>
      </c>
      <c r="C843">
        <v>48</v>
      </c>
      <c r="D843">
        <v>95.7</v>
      </c>
      <c r="E843">
        <v>1</v>
      </c>
      <c r="F843">
        <f>orderdetails[[#This Row],[quantityOrdered]]*orderdetails[[#This Row],[priceEach]]</f>
        <v>4593.6000000000004</v>
      </c>
      <c r="G843" t="str">
        <f>VLOOKUP(orderdetails[[#This Row],[orderNumber]],orders!$A:$H,8,FALSE)</f>
        <v>2003-Q4</v>
      </c>
      <c r="H843" t="str">
        <f>VLOOKUP(orderdetails[[#This Row],[orderNumber]],orders!A:I,9,FALSE)</f>
        <v>2003-11</v>
      </c>
      <c r="I843" t="str">
        <f>VLOOKUP(orderdetails[[#This Row],[productCode]],products!$A:$I,3,FALSE)</f>
        <v>Motorcycles</v>
      </c>
      <c r="J843" t="str">
        <f>VLOOKUP(orderdetails[[#This Row],[productCode]],products!A:I,2,FALSE)</f>
        <v>1969 Harley Davidson Ultimate Chopper</v>
      </c>
    </row>
    <row r="844" spans="1:10" x14ac:dyDescent="0.25">
      <c r="A844">
        <v>10188</v>
      </c>
      <c r="B844" t="s">
        <v>375</v>
      </c>
      <c r="C844">
        <v>38</v>
      </c>
      <c r="D844">
        <v>111.8</v>
      </c>
      <c r="E844">
        <v>4</v>
      </c>
      <c r="F844">
        <f>orderdetails[[#This Row],[quantityOrdered]]*orderdetails[[#This Row],[priceEach]]</f>
        <v>4248.3999999999996</v>
      </c>
      <c r="G844" t="str">
        <f>VLOOKUP(orderdetails[[#This Row],[orderNumber]],orders!$A:$H,8,FALSE)</f>
        <v>2003-Q4</v>
      </c>
      <c r="H844" t="str">
        <f>VLOOKUP(orderdetails[[#This Row],[orderNumber]],orders!A:I,9,FALSE)</f>
        <v>2003-11</v>
      </c>
      <c r="I844" t="str">
        <f>VLOOKUP(orderdetails[[#This Row],[productCode]],products!$A:$I,3,FALSE)</f>
        <v>Motorcycles</v>
      </c>
      <c r="J844" t="str">
        <f>VLOOKUP(orderdetails[[#This Row],[productCode]],products!A:I,2,FALSE)</f>
        <v>1996 Moto Guzzi 1100i</v>
      </c>
    </row>
    <row r="845" spans="1:10" x14ac:dyDescent="0.25">
      <c r="A845">
        <v>10188</v>
      </c>
      <c r="B845" t="s">
        <v>376</v>
      </c>
      <c r="C845">
        <v>45</v>
      </c>
      <c r="D845">
        <v>182.04</v>
      </c>
      <c r="E845">
        <v>3</v>
      </c>
      <c r="F845">
        <f>orderdetails[[#This Row],[quantityOrdered]]*orderdetails[[#This Row],[priceEach]]</f>
        <v>8191.7999999999993</v>
      </c>
      <c r="G845" t="str">
        <f>VLOOKUP(orderdetails[[#This Row],[orderNumber]],orders!$A:$H,8,FALSE)</f>
        <v>2003-Q4</v>
      </c>
      <c r="H845" t="str">
        <f>VLOOKUP(orderdetails[[#This Row],[orderNumber]],orders!A:I,9,FALSE)</f>
        <v>2003-11</v>
      </c>
      <c r="I845" t="str">
        <f>VLOOKUP(orderdetails[[#This Row],[productCode]],products!$A:$I,3,FALSE)</f>
        <v>Motorcycles</v>
      </c>
      <c r="J845" t="str">
        <f>VLOOKUP(orderdetails[[#This Row],[productCode]],products!A:I,2,FALSE)</f>
        <v>2003 Harley-Davidson Eagle Drag Bike</v>
      </c>
    </row>
    <row r="846" spans="1:10" x14ac:dyDescent="0.25">
      <c r="A846">
        <v>10188</v>
      </c>
      <c r="B846" t="s">
        <v>378</v>
      </c>
      <c r="C846">
        <v>32</v>
      </c>
      <c r="D846">
        <v>52.09</v>
      </c>
      <c r="E846">
        <v>5</v>
      </c>
      <c r="F846">
        <f>orderdetails[[#This Row],[quantityOrdered]]*orderdetails[[#This Row],[priceEach]]</f>
        <v>1666.88</v>
      </c>
      <c r="G846" t="str">
        <f>VLOOKUP(orderdetails[[#This Row],[orderNumber]],orders!$A:$H,8,FALSE)</f>
        <v>2003-Q4</v>
      </c>
      <c r="H846" t="str">
        <f>VLOOKUP(orderdetails[[#This Row],[orderNumber]],orders!A:I,9,FALSE)</f>
        <v>2003-11</v>
      </c>
      <c r="I846" t="str">
        <f>VLOOKUP(orderdetails[[#This Row],[productCode]],products!$A:$I,3,FALSE)</f>
        <v>Motorcycles</v>
      </c>
      <c r="J846" t="str">
        <f>VLOOKUP(orderdetails[[#This Row],[productCode]],products!A:I,2,FALSE)</f>
        <v>1936 Harley Davidson El Knucklehead</v>
      </c>
    </row>
    <row r="847" spans="1:10" x14ac:dyDescent="0.25">
      <c r="A847">
        <v>10188</v>
      </c>
      <c r="B847" t="s">
        <v>379</v>
      </c>
      <c r="C847">
        <v>25</v>
      </c>
      <c r="D847">
        <v>95.8</v>
      </c>
      <c r="E847">
        <v>2</v>
      </c>
      <c r="F847">
        <f>orderdetails[[#This Row],[quantityOrdered]]*orderdetails[[#This Row],[priceEach]]</f>
        <v>2395</v>
      </c>
      <c r="G847" t="str">
        <f>VLOOKUP(orderdetails[[#This Row],[orderNumber]],orders!$A:$H,8,FALSE)</f>
        <v>2003-Q4</v>
      </c>
      <c r="H847" t="str">
        <f>VLOOKUP(orderdetails[[#This Row],[orderNumber]],orders!A:I,9,FALSE)</f>
        <v>2003-11</v>
      </c>
      <c r="I847" t="str">
        <f>VLOOKUP(orderdetails[[#This Row],[productCode]],products!$A:$I,3,FALSE)</f>
        <v>Motorcycles</v>
      </c>
      <c r="J847" t="str">
        <f>VLOOKUP(orderdetails[[#This Row],[productCode]],products!A:I,2,FALSE)</f>
        <v>1997 BMW R 1100 S</v>
      </c>
    </row>
    <row r="848" spans="1:10" x14ac:dyDescent="0.25">
      <c r="A848">
        <v>10188</v>
      </c>
      <c r="B848" t="s">
        <v>380</v>
      </c>
      <c r="C848">
        <v>40</v>
      </c>
      <c r="D848">
        <v>61.7</v>
      </c>
      <c r="E848">
        <v>6</v>
      </c>
      <c r="F848">
        <f>orderdetails[[#This Row],[quantityOrdered]]*orderdetails[[#This Row],[priceEach]]</f>
        <v>2468</v>
      </c>
      <c r="G848" t="str">
        <f>VLOOKUP(orderdetails[[#This Row],[orderNumber]],orders!$A:$H,8,FALSE)</f>
        <v>2003-Q4</v>
      </c>
      <c r="H848" t="str">
        <f>VLOOKUP(orderdetails[[#This Row],[orderNumber]],orders!A:I,9,FALSE)</f>
        <v>2003-11</v>
      </c>
      <c r="I848" t="str">
        <f>VLOOKUP(orderdetails[[#This Row],[productCode]],products!$A:$I,3,FALSE)</f>
        <v>Motorcycles</v>
      </c>
      <c r="J848" t="str">
        <f>VLOOKUP(orderdetails[[#This Row],[productCode]],products!A:I,2,FALSE)</f>
        <v>1960 BSA Gold Star DBD34</v>
      </c>
    </row>
    <row r="849" spans="1:10" x14ac:dyDescent="0.25">
      <c r="A849">
        <v>10188</v>
      </c>
      <c r="B849" t="s">
        <v>381</v>
      </c>
      <c r="C849">
        <v>44</v>
      </c>
      <c r="D849">
        <v>81.91</v>
      </c>
      <c r="E849">
        <v>7</v>
      </c>
      <c r="F849">
        <f>orderdetails[[#This Row],[quantityOrdered]]*orderdetails[[#This Row],[priceEach]]</f>
        <v>3604.04</v>
      </c>
      <c r="G849" t="str">
        <f>VLOOKUP(orderdetails[[#This Row],[orderNumber]],orders!$A:$H,8,FALSE)</f>
        <v>2003-Q4</v>
      </c>
      <c r="H849" t="str">
        <f>VLOOKUP(orderdetails[[#This Row],[orderNumber]],orders!A:I,9,FALSE)</f>
        <v>2003-11</v>
      </c>
      <c r="I849" t="str">
        <f>VLOOKUP(orderdetails[[#This Row],[productCode]],products!$A:$I,3,FALSE)</f>
        <v>Motorcycles</v>
      </c>
      <c r="J849" t="str">
        <f>VLOOKUP(orderdetails[[#This Row],[productCode]],products!A:I,2,FALSE)</f>
        <v>1997 BMW F650 ST</v>
      </c>
    </row>
    <row r="850" spans="1:10" x14ac:dyDescent="0.25">
      <c r="A850">
        <v>10188</v>
      </c>
      <c r="B850" t="s">
        <v>370</v>
      </c>
      <c r="C850">
        <v>29</v>
      </c>
      <c r="D850">
        <v>96.11</v>
      </c>
      <c r="E850">
        <v>8</v>
      </c>
      <c r="F850">
        <f>orderdetails[[#This Row],[quantityOrdered]]*orderdetails[[#This Row],[priceEach]]</f>
        <v>2787.19</v>
      </c>
      <c r="G850" t="str">
        <f>VLOOKUP(orderdetails[[#This Row],[orderNumber]],orders!$A:$H,8,FALSE)</f>
        <v>2003-Q4</v>
      </c>
      <c r="H850" t="str">
        <f>VLOOKUP(orderdetails[[#This Row],[orderNumber]],orders!A:I,9,FALSE)</f>
        <v>2003-11</v>
      </c>
      <c r="I850" t="str">
        <f>VLOOKUP(orderdetails[[#This Row],[productCode]],products!$A:$I,3,FALSE)</f>
        <v>Planes</v>
      </c>
      <c r="J850" t="str">
        <f>VLOOKUP(orderdetails[[#This Row],[productCode]],products!A:I,2,FALSE)</f>
        <v>ATA: B757-300</v>
      </c>
    </row>
    <row r="851" spans="1:10" x14ac:dyDescent="0.25">
      <c r="A851">
        <v>10189</v>
      </c>
      <c r="B851" t="s">
        <v>377</v>
      </c>
      <c r="C851">
        <v>28</v>
      </c>
      <c r="D851">
        <v>138.57</v>
      </c>
      <c r="E851">
        <v>1</v>
      </c>
      <c r="F851">
        <f>orderdetails[[#This Row],[quantityOrdered]]*orderdetails[[#This Row],[priceEach]]</f>
        <v>3879.96</v>
      </c>
      <c r="G851" t="str">
        <f>VLOOKUP(orderdetails[[#This Row],[orderNumber]],orders!$A:$H,8,FALSE)</f>
        <v>2003-Q4</v>
      </c>
      <c r="H851" t="str">
        <f>VLOOKUP(orderdetails[[#This Row],[orderNumber]],orders!A:I,9,FALSE)</f>
        <v>2003-11</v>
      </c>
      <c r="I851" t="str">
        <f>VLOOKUP(orderdetails[[#This Row],[productCode]],products!$A:$I,3,FALSE)</f>
        <v>Motorcycles</v>
      </c>
      <c r="J851" t="str">
        <f>VLOOKUP(orderdetails[[#This Row],[productCode]],products!A:I,2,FALSE)</f>
        <v>2002 Suzuki XREO</v>
      </c>
    </row>
    <row r="852" spans="1:10" x14ac:dyDescent="0.25">
      <c r="A852">
        <v>10190</v>
      </c>
      <c r="B852" t="s">
        <v>391</v>
      </c>
      <c r="C852">
        <v>42</v>
      </c>
      <c r="D852">
        <v>58.87</v>
      </c>
      <c r="E852">
        <v>3</v>
      </c>
      <c r="F852">
        <f>orderdetails[[#This Row],[quantityOrdered]]*orderdetails[[#This Row],[priceEach]]</f>
        <v>2472.54</v>
      </c>
      <c r="G852" t="str">
        <f>VLOOKUP(orderdetails[[#This Row],[orderNumber]],orders!$A:$H,8,FALSE)</f>
        <v>2003-Q4</v>
      </c>
      <c r="H852" t="str">
        <f>VLOOKUP(orderdetails[[#This Row],[orderNumber]],orders!A:I,9,FALSE)</f>
        <v>2003-11</v>
      </c>
      <c r="I852" t="str">
        <f>VLOOKUP(orderdetails[[#This Row],[productCode]],products!$A:$I,3,FALSE)</f>
        <v>Motorcycles</v>
      </c>
      <c r="J852" t="str">
        <f>VLOOKUP(orderdetails[[#This Row],[productCode]],products!A:I,2,FALSE)</f>
        <v>1982 Ducati 900 Monster</v>
      </c>
    </row>
    <row r="853" spans="1:10" x14ac:dyDescent="0.25">
      <c r="A853">
        <v>10190</v>
      </c>
      <c r="B853" t="s">
        <v>395</v>
      </c>
      <c r="C853">
        <v>46</v>
      </c>
      <c r="D853">
        <v>38.619999999999997</v>
      </c>
      <c r="E853">
        <v>1</v>
      </c>
      <c r="F853">
        <f>orderdetails[[#This Row],[quantityOrdered]]*orderdetails[[#This Row],[priceEach]]</f>
        <v>1776.52</v>
      </c>
      <c r="G853" t="str">
        <f>VLOOKUP(orderdetails[[#This Row],[orderNumber]],orders!$A:$H,8,FALSE)</f>
        <v>2003-Q4</v>
      </c>
      <c r="H853" t="str">
        <f>VLOOKUP(orderdetails[[#This Row],[orderNumber]],orders!A:I,9,FALSE)</f>
        <v>2003-11</v>
      </c>
      <c r="I853" t="str">
        <f>VLOOKUP(orderdetails[[#This Row],[productCode]],products!$A:$I,3,FALSE)</f>
        <v>Motorcycles</v>
      </c>
      <c r="J853" t="str">
        <f>VLOOKUP(orderdetails[[#This Row],[productCode]],products!A:I,2,FALSE)</f>
        <v>1982 Ducati 996 R</v>
      </c>
    </row>
    <row r="854" spans="1:10" x14ac:dyDescent="0.25">
      <c r="A854">
        <v>10190</v>
      </c>
      <c r="B854" t="s">
        <v>396</v>
      </c>
      <c r="C854">
        <v>42</v>
      </c>
      <c r="D854">
        <v>89.8</v>
      </c>
      <c r="E854">
        <v>4</v>
      </c>
      <c r="F854">
        <f>orderdetails[[#This Row],[quantityOrdered]]*orderdetails[[#This Row],[priceEach]]</f>
        <v>3771.6</v>
      </c>
      <c r="G854" t="str">
        <f>VLOOKUP(orderdetails[[#This Row],[orderNumber]],orders!$A:$H,8,FALSE)</f>
        <v>2003-Q4</v>
      </c>
      <c r="H854" t="str">
        <f>VLOOKUP(orderdetails[[#This Row],[orderNumber]],orders!A:I,9,FALSE)</f>
        <v>2003-11</v>
      </c>
      <c r="I854" t="str">
        <f>VLOOKUP(orderdetails[[#This Row],[productCode]],products!$A:$I,3,FALSE)</f>
        <v>Motorcycles</v>
      </c>
      <c r="J854" t="str">
        <f>VLOOKUP(orderdetails[[#This Row],[productCode]],products!A:I,2,FALSE)</f>
        <v>1974 Ducati 350 Mk3 Desmo</v>
      </c>
    </row>
    <row r="855" spans="1:10" x14ac:dyDescent="0.25">
      <c r="A855">
        <v>10190</v>
      </c>
      <c r="B855" t="s">
        <v>397</v>
      </c>
      <c r="C855">
        <v>40</v>
      </c>
      <c r="D855">
        <v>67.53</v>
      </c>
      <c r="E855">
        <v>2</v>
      </c>
      <c r="F855">
        <f>orderdetails[[#This Row],[quantityOrdered]]*orderdetails[[#This Row],[priceEach]]</f>
        <v>2701.2</v>
      </c>
      <c r="G855" t="str">
        <f>VLOOKUP(orderdetails[[#This Row],[orderNumber]],orders!$A:$H,8,FALSE)</f>
        <v>2003-Q4</v>
      </c>
      <c r="H855" t="str">
        <f>VLOOKUP(orderdetails[[#This Row],[orderNumber]],orders!A:I,9,FALSE)</f>
        <v>2003-11</v>
      </c>
      <c r="I855" t="str">
        <f>VLOOKUP(orderdetails[[#This Row],[productCode]],products!$A:$I,3,FALSE)</f>
        <v>Motorcycles</v>
      </c>
      <c r="J855" t="str">
        <f>VLOOKUP(orderdetails[[#This Row],[productCode]],products!A:I,2,FALSE)</f>
        <v>2002 Yamaha YZR M1</v>
      </c>
    </row>
    <row r="856" spans="1:10" x14ac:dyDescent="0.25">
      <c r="A856">
        <v>10191</v>
      </c>
      <c r="B856" t="s">
        <v>382</v>
      </c>
      <c r="C856">
        <v>21</v>
      </c>
      <c r="D856">
        <v>155.66</v>
      </c>
      <c r="E856">
        <v>3</v>
      </c>
      <c r="F856">
        <f>orderdetails[[#This Row],[quantityOrdered]]*orderdetails[[#This Row],[priceEach]]</f>
        <v>3268.86</v>
      </c>
      <c r="G856" t="str">
        <f>VLOOKUP(orderdetails[[#This Row],[orderNumber]],orders!$A:$H,8,FALSE)</f>
        <v>2003-Q4</v>
      </c>
      <c r="H856" t="str">
        <f>VLOOKUP(orderdetails[[#This Row],[orderNumber]],orders!A:I,9,FALSE)</f>
        <v>2003-11</v>
      </c>
      <c r="I856" t="str">
        <f>VLOOKUP(orderdetails[[#This Row],[productCode]],products!$A:$I,3,FALSE)</f>
        <v>Classic Cars</v>
      </c>
      <c r="J856" t="str">
        <f>VLOOKUP(orderdetails[[#This Row],[productCode]],products!A:I,2,FALSE)</f>
        <v>1968 Ford Mustang</v>
      </c>
    </row>
    <row r="857" spans="1:10" x14ac:dyDescent="0.25">
      <c r="A857">
        <v>10191</v>
      </c>
      <c r="B857" t="s">
        <v>383</v>
      </c>
      <c r="C857">
        <v>40</v>
      </c>
      <c r="D857">
        <v>104.52</v>
      </c>
      <c r="E857">
        <v>1</v>
      </c>
      <c r="F857">
        <f>orderdetails[[#This Row],[quantityOrdered]]*orderdetails[[#This Row],[priceEach]]</f>
        <v>4180.8</v>
      </c>
      <c r="G857" t="str">
        <f>VLOOKUP(orderdetails[[#This Row],[orderNumber]],orders!$A:$H,8,FALSE)</f>
        <v>2003-Q4</v>
      </c>
      <c r="H857" t="str">
        <f>VLOOKUP(orderdetails[[#This Row],[orderNumber]],orders!A:I,9,FALSE)</f>
        <v>2003-11</v>
      </c>
      <c r="I857" t="str">
        <f>VLOOKUP(orderdetails[[#This Row],[productCode]],products!$A:$I,3,FALSE)</f>
        <v>Classic Cars</v>
      </c>
      <c r="J857" t="str">
        <f>VLOOKUP(orderdetails[[#This Row],[productCode]],products!A:I,2,FALSE)</f>
        <v>1968 Dodge Charger</v>
      </c>
    </row>
    <row r="858" spans="1:10" x14ac:dyDescent="0.25">
      <c r="A858">
        <v>10191</v>
      </c>
      <c r="B858" t="s">
        <v>384</v>
      </c>
      <c r="C858">
        <v>30</v>
      </c>
      <c r="D858">
        <v>70.22</v>
      </c>
      <c r="E858">
        <v>4</v>
      </c>
      <c r="F858">
        <f>orderdetails[[#This Row],[quantityOrdered]]*orderdetails[[#This Row],[priceEach]]</f>
        <v>2106.6</v>
      </c>
      <c r="G858" t="str">
        <f>VLOOKUP(orderdetails[[#This Row],[orderNumber]],orders!$A:$H,8,FALSE)</f>
        <v>2003-Q4</v>
      </c>
      <c r="H858" t="str">
        <f>VLOOKUP(orderdetails[[#This Row],[orderNumber]],orders!A:I,9,FALSE)</f>
        <v>2003-11</v>
      </c>
      <c r="I858" t="str">
        <f>VLOOKUP(orderdetails[[#This Row],[productCode]],products!$A:$I,3,FALSE)</f>
        <v>Classic Cars</v>
      </c>
      <c r="J858" t="str">
        <f>VLOOKUP(orderdetails[[#This Row],[productCode]],products!A:I,2,FALSE)</f>
        <v>1970 Plymouth Hemi Cuda</v>
      </c>
    </row>
    <row r="859" spans="1:10" x14ac:dyDescent="0.25">
      <c r="A859">
        <v>10191</v>
      </c>
      <c r="B859" t="s">
        <v>387</v>
      </c>
      <c r="C859">
        <v>36</v>
      </c>
      <c r="D859">
        <v>75.59</v>
      </c>
      <c r="E859">
        <v>6</v>
      </c>
      <c r="F859">
        <f>orderdetails[[#This Row],[quantityOrdered]]*orderdetails[[#This Row],[priceEach]]</f>
        <v>2721.2400000000002</v>
      </c>
      <c r="G859" t="str">
        <f>VLOOKUP(orderdetails[[#This Row],[orderNumber]],orders!$A:$H,8,FALSE)</f>
        <v>2003-Q4</v>
      </c>
      <c r="H859" t="str">
        <f>VLOOKUP(orderdetails[[#This Row],[orderNumber]],orders!A:I,9,FALSE)</f>
        <v>2003-11</v>
      </c>
      <c r="I859" t="str">
        <f>VLOOKUP(orderdetails[[#This Row],[productCode]],products!$A:$I,3,FALSE)</f>
        <v>Classic Cars</v>
      </c>
      <c r="J859" t="str">
        <f>VLOOKUP(orderdetails[[#This Row],[productCode]],products!A:I,2,FALSE)</f>
        <v>1969 Dodge Super Bee</v>
      </c>
    </row>
    <row r="860" spans="1:10" x14ac:dyDescent="0.25">
      <c r="A860">
        <v>10191</v>
      </c>
      <c r="B860" t="s">
        <v>388</v>
      </c>
      <c r="C860">
        <v>23</v>
      </c>
      <c r="D860">
        <v>119.06</v>
      </c>
      <c r="E860">
        <v>5</v>
      </c>
      <c r="F860">
        <f>orderdetails[[#This Row],[quantityOrdered]]*orderdetails[[#This Row],[priceEach]]</f>
        <v>2738.38</v>
      </c>
      <c r="G860" t="str">
        <f>VLOOKUP(orderdetails[[#This Row],[orderNumber]],orders!$A:$H,8,FALSE)</f>
        <v>2003-Q4</v>
      </c>
      <c r="H860" t="str">
        <f>VLOOKUP(orderdetails[[#This Row],[orderNumber]],orders!A:I,9,FALSE)</f>
        <v>2003-11</v>
      </c>
      <c r="I860" t="str">
        <f>VLOOKUP(orderdetails[[#This Row],[productCode]],products!$A:$I,3,FALSE)</f>
        <v>Classic Cars</v>
      </c>
      <c r="J860" t="str">
        <f>VLOOKUP(orderdetails[[#This Row],[productCode]],products!A:I,2,FALSE)</f>
        <v>1976 Ford Gran Torino</v>
      </c>
    </row>
    <row r="861" spans="1:10" x14ac:dyDescent="0.25">
      <c r="A861">
        <v>10191</v>
      </c>
      <c r="B861" t="s">
        <v>389</v>
      </c>
      <c r="C861">
        <v>43</v>
      </c>
      <c r="D861">
        <v>60.93</v>
      </c>
      <c r="E861">
        <v>9</v>
      </c>
      <c r="F861">
        <f>orderdetails[[#This Row],[quantityOrdered]]*orderdetails[[#This Row],[priceEach]]</f>
        <v>2619.9899999999998</v>
      </c>
      <c r="G861" t="str">
        <f>VLOOKUP(orderdetails[[#This Row],[orderNumber]],orders!$A:$H,8,FALSE)</f>
        <v>2003-Q4</v>
      </c>
      <c r="H861" t="str">
        <f>VLOOKUP(orderdetails[[#This Row],[orderNumber]],orders!A:I,9,FALSE)</f>
        <v>2003-11</v>
      </c>
      <c r="I861" t="str">
        <f>VLOOKUP(orderdetails[[#This Row],[productCode]],products!$A:$I,3,FALSE)</f>
        <v>Motorcycles</v>
      </c>
      <c r="J861" t="str">
        <f>VLOOKUP(orderdetails[[#This Row],[productCode]],products!A:I,2,FALSE)</f>
        <v>1957 Vespa GS150</v>
      </c>
    </row>
    <row r="862" spans="1:10" x14ac:dyDescent="0.25">
      <c r="A862">
        <v>10191</v>
      </c>
      <c r="B862" t="s">
        <v>390</v>
      </c>
      <c r="C862">
        <v>32</v>
      </c>
      <c r="D862">
        <v>136.9</v>
      </c>
      <c r="E862">
        <v>8</v>
      </c>
      <c r="F862">
        <f>orderdetails[[#This Row],[quantityOrdered]]*orderdetails[[#This Row],[priceEach]]</f>
        <v>4380.8</v>
      </c>
      <c r="G862" t="str">
        <f>VLOOKUP(orderdetails[[#This Row],[orderNumber]],orders!$A:$H,8,FALSE)</f>
        <v>2003-Q4</v>
      </c>
      <c r="H862" t="str">
        <f>VLOOKUP(orderdetails[[#This Row],[orderNumber]],orders!A:I,9,FALSE)</f>
        <v>2003-11</v>
      </c>
      <c r="I862" t="str">
        <f>VLOOKUP(orderdetails[[#This Row],[productCode]],products!$A:$I,3,FALSE)</f>
        <v>Classic Cars</v>
      </c>
      <c r="J862" t="str">
        <f>VLOOKUP(orderdetails[[#This Row],[productCode]],products!A:I,2,FALSE)</f>
        <v>1957 Corvette Convertible</v>
      </c>
    </row>
    <row r="863" spans="1:10" x14ac:dyDescent="0.25">
      <c r="A863">
        <v>10191</v>
      </c>
      <c r="B863" t="s">
        <v>392</v>
      </c>
      <c r="C863">
        <v>48</v>
      </c>
      <c r="D863">
        <v>53.27</v>
      </c>
      <c r="E863">
        <v>2</v>
      </c>
      <c r="F863">
        <f>orderdetails[[#This Row],[quantityOrdered]]*orderdetails[[#This Row],[priceEach]]</f>
        <v>2556.96</v>
      </c>
      <c r="G863" t="str">
        <f>VLOOKUP(orderdetails[[#This Row],[orderNumber]],orders!$A:$H,8,FALSE)</f>
        <v>2003-Q4</v>
      </c>
      <c r="H863" t="str">
        <f>VLOOKUP(orderdetails[[#This Row],[orderNumber]],orders!A:I,9,FALSE)</f>
        <v>2003-11</v>
      </c>
      <c r="I863" t="str">
        <f>VLOOKUP(orderdetails[[#This Row],[productCode]],products!$A:$I,3,FALSE)</f>
        <v>Classic Cars</v>
      </c>
      <c r="J863" t="str">
        <f>VLOOKUP(orderdetails[[#This Row],[productCode]],products!A:I,2,FALSE)</f>
        <v>1971 Alpine Renault 1600s</v>
      </c>
    </row>
    <row r="864" spans="1:10" x14ac:dyDescent="0.25">
      <c r="A864">
        <v>10191</v>
      </c>
      <c r="B864" t="s">
        <v>394</v>
      </c>
      <c r="C864">
        <v>44</v>
      </c>
      <c r="D864">
        <v>77.61</v>
      </c>
      <c r="E864">
        <v>7</v>
      </c>
      <c r="F864">
        <f>orderdetails[[#This Row],[quantityOrdered]]*orderdetails[[#This Row],[priceEach]]</f>
        <v>3414.84</v>
      </c>
      <c r="G864" t="str">
        <f>VLOOKUP(orderdetails[[#This Row],[orderNumber]],orders!$A:$H,8,FALSE)</f>
        <v>2003-Q4</v>
      </c>
      <c r="H864" t="str">
        <f>VLOOKUP(orderdetails[[#This Row],[orderNumber]],orders!A:I,9,FALSE)</f>
        <v>2003-11</v>
      </c>
      <c r="I864" t="str">
        <f>VLOOKUP(orderdetails[[#This Row],[productCode]],products!$A:$I,3,FALSE)</f>
        <v>Classic Cars</v>
      </c>
      <c r="J864" t="str">
        <f>VLOOKUP(orderdetails[[#This Row],[productCode]],products!A:I,2,FALSE)</f>
        <v>1961 Chevrolet Impala</v>
      </c>
    </row>
    <row r="865" spans="1:10" x14ac:dyDescent="0.25">
      <c r="A865">
        <v>10192</v>
      </c>
      <c r="B865" t="s">
        <v>385</v>
      </c>
      <c r="C865">
        <v>27</v>
      </c>
      <c r="D865">
        <v>99.04</v>
      </c>
      <c r="E865">
        <v>16</v>
      </c>
      <c r="F865">
        <f>orderdetails[[#This Row],[quantityOrdered]]*orderdetails[[#This Row],[priceEach]]</f>
        <v>2674.0800000000004</v>
      </c>
      <c r="G865" t="str">
        <f>VLOOKUP(orderdetails[[#This Row],[orderNumber]],orders!$A:$H,8,FALSE)</f>
        <v>2003-Q4</v>
      </c>
      <c r="H865" t="str">
        <f>VLOOKUP(orderdetails[[#This Row],[orderNumber]],orders!A:I,9,FALSE)</f>
        <v>2003-11</v>
      </c>
      <c r="I865" t="str">
        <f>VLOOKUP(orderdetails[[#This Row],[productCode]],products!$A:$I,3,FALSE)</f>
        <v>Classic Cars</v>
      </c>
      <c r="J865" t="str">
        <f>VLOOKUP(orderdetails[[#This Row],[productCode]],products!A:I,2,FALSE)</f>
        <v>1969 Dodge Charger</v>
      </c>
    </row>
    <row r="866" spans="1:10" x14ac:dyDescent="0.25">
      <c r="A866">
        <v>10192</v>
      </c>
      <c r="B866" t="s">
        <v>398</v>
      </c>
      <c r="C866">
        <v>22</v>
      </c>
      <c r="D866">
        <v>140.12</v>
      </c>
      <c r="E866">
        <v>11</v>
      </c>
      <c r="F866">
        <f>orderdetails[[#This Row],[quantityOrdered]]*orderdetails[[#This Row],[priceEach]]</f>
        <v>3082.6400000000003</v>
      </c>
      <c r="G866" t="str">
        <f>VLOOKUP(orderdetails[[#This Row],[orderNumber]],orders!$A:$H,8,FALSE)</f>
        <v>2003-Q4</v>
      </c>
      <c r="H866" t="str">
        <f>VLOOKUP(orderdetails[[#This Row],[orderNumber]],orders!A:I,9,FALSE)</f>
        <v>2003-11</v>
      </c>
      <c r="I866" t="str">
        <f>VLOOKUP(orderdetails[[#This Row],[productCode]],products!$A:$I,3,FALSE)</f>
        <v>Classic Cars</v>
      </c>
      <c r="J866" t="str">
        <f>VLOOKUP(orderdetails[[#This Row],[productCode]],products!A:I,2,FALSE)</f>
        <v>1993 Mazda RX-7</v>
      </c>
    </row>
    <row r="867" spans="1:10" x14ac:dyDescent="0.25">
      <c r="A867">
        <v>10192</v>
      </c>
      <c r="B867" t="s">
        <v>403</v>
      </c>
      <c r="C867">
        <v>29</v>
      </c>
      <c r="D867">
        <v>100.8</v>
      </c>
      <c r="E867">
        <v>7</v>
      </c>
      <c r="F867">
        <f>orderdetails[[#This Row],[quantityOrdered]]*orderdetails[[#This Row],[priceEach]]</f>
        <v>2923.2</v>
      </c>
      <c r="G867" t="str">
        <f>VLOOKUP(orderdetails[[#This Row],[orderNumber]],orders!$A:$H,8,FALSE)</f>
        <v>2003-Q4</v>
      </c>
      <c r="H867" t="str">
        <f>VLOOKUP(orderdetails[[#This Row],[orderNumber]],orders!A:I,9,FALSE)</f>
        <v>2003-11</v>
      </c>
      <c r="I867" t="str">
        <f>VLOOKUP(orderdetails[[#This Row],[productCode]],products!$A:$I,3,FALSE)</f>
        <v>Classic Cars</v>
      </c>
      <c r="J867" t="str">
        <f>VLOOKUP(orderdetails[[#This Row],[productCode]],products!A:I,2,FALSE)</f>
        <v>1965 Aston Martin DB5</v>
      </c>
    </row>
    <row r="868" spans="1:10" x14ac:dyDescent="0.25">
      <c r="A868">
        <v>10192</v>
      </c>
      <c r="B868" t="s">
        <v>386</v>
      </c>
      <c r="C868">
        <v>45</v>
      </c>
      <c r="D868">
        <v>70.84</v>
      </c>
      <c r="E868">
        <v>15</v>
      </c>
      <c r="F868">
        <f>orderdetails[[#This Row],[quantityOrdered]]*orderdetails[[#This Row],[priceEach]]</f>
        <v>3187.8</v>
      </c>
      <c r="G868" t="str">
        <f>VLOOKUP(orderdetails[[#This Row],[orderNumber]],orders!$A:$H,8,FALSE)</f>
        <v>2003-Q4</v>
      </c>
      <c r="H868" t="str">
        <f>VLOOKUP(orderdetails[[#This Row],[orderNumber]],orders!A:I,9,FALSE)</f>
        <v>2003-11</v>
      </c>
      <c r="I868" t="str">
        <f>VLOOKUP(orderdetails[[#This Row],[productCode]],products!$A:$I,3,FALSE)</f>
        <v>Classic Cars</v>
      </c>
      <c r="J868" t="str">
        <f>VLOOKUP(orderdetails[[#This Row],[productCode]],products!A:I,2,FALSE)</f>
        <v>1948 Porsche 356-A Roadster</v>
      </c>
    </row>
    <row r="869" spans="1:10" x14ac:dyDescent="0.25">
      <c r="A869">
        <v>10192</v>
      </c>
      <c r="B869" t="s">
        <v>399</v>
      </c>
      <c r="C869">
        <v>47</v>
      </c>
      <c r="D869">
        <v>128.03</v>
      </c>
      <c r="E869">
        <v>10</v>
      </c>
      <c r="F869">
        <f>orderdetails[[#This Row],[quantityOrdered]]*orderdetails[[#This Row],[priceEach]]</f>
        <v>6017.41</v>
      </c>
      <c r="G869" t="str">
        <f>VLOOKUP(orderdetails[[#This Row],[orderNumber]],orders!$A:$H,8,FALSE)</f>
        <v>2003-Q4</v>
      </c>
      <c r="H869" t="str">
        <f>VLOOKUP(orderdetails[[#This Row],[orderNumber]],orders!A:I,9,FALSE)</f>
        <v>2003-11</v>
      </c>
      <c r="I869" t="str">
        <f>VLOOKUP(orderdetails[[#This Row],[productCode]],products!$A:$I,3,FALSE)</f>
        <v>Classic Cars</v>
      </c>
      <c r="J869" t="str">
        <f>VLOOKUP(orderdetails[[#This Row],[productCode]],products!A:I,2,FALSE)</f>
        <v>1995 Honda Civic</v>
      </c>
    </row>
    <row r="870" spans="1:10" x14ac:dyDescent="0.25">
      <c r="A870">
        <v>10192</v>
      </c>
      <c r="B870" t="s">
        <v>400</v>
      </c>
      <c r="C870">
        <v>38</v>
      </c>
      <c r="D870">
        <v>110.88</v>
      </c>
      <c r="E870">
        <v>8</v>
      </c>
      <c r="F870">
        <f>orderdetails[[#This Row],[quantityOrdered]]*orderdetails[[#This Row],[priceEach]]</f>
        <v>4213.4399999999996</v>
      </c>
      <c r="G870" t="str">
        <f>VLOOKUP(orderdetails[[#This Row],[orderNumber]],orders!$A:$H,8,FALSE)</f>
        <v>2003-Q4</v>
      </c>
      <c r="H870" t="str">
        <f>VLOOKUP(orderdetails[[#This Row],[orderNumber]],orders!A:I,9,FALSE)</f>
        <v>2003-11</v>
      </c>
      <c r="I870" t="str">
        <f>VLOOKUP(orderdetails[[#This Row],[productCode]],products!$A:$I,3,FALSE)</f>
        <v>Classic Cars</v>
      </c>
      <c r="J870" t="str">
        <f>VLOOKUP(orderdetails[[#This Row],[productCode]],products!A:I,2,FALSE)</f>
        <v>1999 Indy 500 Monte Carlo SS</v>
      </c>
    </row>
    <row r="871" spans="1:10" x14ac:dyDescent="0.25">
      <c r="A871">
        <v>10192</v>
      </c>
      <c r="B871" t="s">
        <v>332</v>
      </c>
      <c r="C871">
        <v>26</v>
      </c>
      <c r="D871">
        <v>137.16999999999999</v>
      </c>
      <c r="E871">
        <v>12</v>
      </c>
      <c r="F871">
        <f>orderdetails[[#This Row],[quantityOrdered]]*orderdetails[[#This Row],[priceEach]]</f>
        <v>3566.4199999999996</v>
      </c>
      <c r="G871" t="str">
        <f>VLOOKUP(orderdetails[[#This Row],[orderNumber]],orders!$A:$H,8,FALSE)</f>
        <v>2003-Q4</v>
      </c>
      <c r="H871" t="str">
        <f>VLOOKUP(orderdetails[[#This Row],[orderNumber]],orders!A:I,9,FALSE)</f>
        <v>2003-11</v>
      </c>
      <c r="I871" t="str">
        <f>VLOOKUP(orderdetails[[#This Row],[productCode]],products!$A:$I,3,FALSE)</f>
        <v>Classic Cars</v>
      </c>
      <c r="J871" t="str">
        <f>VLOOKUP(orderdetails[[#This Row],[productCode]],products!A:I,2,FALSE)</f>
        <v>1992 Ferrari 360 Spider red</v>
      </c>
    </row>
    <row r="872" spans="1:10" x14ac:dyDescent="0.25">
      <c r="A872">
        <v>10192</v>
      </c>
      <c r="B872" t="s">
        <v>401</v>
      </c>
      <c r="C872">
        <v>45</v>
      </c>
      <c r="D872">
        <v>125.74</v>
      </c>
      <c r="E872">
        <v>9</v>
      </c>
      <c r="F872">
        <f>orderdetails[[#This Row],[quantityOrdered]]*orderdetails[[#This Row],[priceEach]]</f>
        <v>5658.3</v>
      </c>
      <c r="G872" t="str">
        <f>VLOOKUP(orderdetails[[#This Row],[orderNumber]],orders!$A:$H,8,FALSE)</f>
        <v>2003-Q4</v>
      </c>
      <c r="H872" t="str">
        <f>VLOOKUP(orderdetails[[#This Row],[orderNumber]],orders!A:I,9,FALSE)</f>
        <v>2003-11</v>
      </c>
      <c r="I872" t="str">
        <f>VLOOKUP(orderdetails[[#This Row],[productCode]],products!$A:$I,3,FALSE)</f>
        <v>Classic Cars</v>
      </c>
      <c r="J872" t="str">
        <f>VLOOKUP(orderdetails[[#This Row],[productCode]],products!A:I,2,FALSE)</f>
        <v>1948 Porsche Type 356 Roadster</v>
      </c>
    </row>
    <row r="873" spans="1:10" x14ac:dyDescent="0.25">
      <c r="A873">
        <v>10192</v>
      </c>
      <c r="B873" t="s">
        <v>405</v>
      </c>
      <c r="C873">
        <v>37</v>
      </c>
      <c r="D873">
        <v>72.02</v>
      </c>
      <c r="E873">
        <v>4</v>
      </c>
      <c r="F873">
        <f>orderdetails[[#This Row],[quantityOrdered]]*orderdetails[[#This Row],[priceEach]]</f>
        <v>2664.74</v>
      </c>
      <c r="G873" t="str">
        <f>VLOOKUP(orderdetails[[#This Row],[orderNumber]],orders!$A:$H,8,FALSE)</f>
        <v>2003-Q4</v>
      </c>
      <c r="H873" t="str">
        <f>VLOOKUP(orderdetails[[#This Row],[orderNumber]],orders!A:I,9,FALSE)</f>
        <v>2003-11</v>
      </c>
      <c r="I873" t="str">
        <f>VLOOKUP(orderdetails[[#This Row],[productCode]],products!$A:$I,3,FALSE)</f>
        <v>Classic Cars</v>
      </c>
      <c r="J873" t="str">
        <f>VLOOKUP(orderdetails[[#This Row],[productCode]],products!A:I,2,FALSE)</f>
        <v>1970 Chevy Chevelle SS 454</v>
      </c>
    </row>
    <row r="874" spans="1:10" x14ac:dyDescent="0.25">
      <c r="A874">
        <v>10192</v>
      </c>
      <c r="B874" t="s">
        <v>406</v>
      </c>
      <c r="C874">
        <v>47</v>
      </c>
      <c r="D874">
        <v>49.3</v>
      </c>
      <c r="E874">
        <v>6</v>
      </c>
      <c r="F874">
        <f>orderdetails[[#This Row],[quantityOrdered]]*orderdetails[[#This Row],[priceEach]]</f>
        <v>2317.1</v>
      </c>
      <c r="G874" t="str">
        <f>VLOOKUP(orderdetails[[#This Row],[orderNumber]],orders!$A:$H,8,FALSE)</f>
        <v>2003-Q4</v>
      </c>
      <c r="H874" t="str">
        <f>VLOOKUP(orderdetails[[#This Row],[orderNumber]],orders!A:I,9,FALSE)</f>
        <v>2003-11</v>
      </c>
      <c r="I874" t="str">
        <f>VLOOKUP(orderdetails[[#This Row],[productCode]],products!$A:$I,3,FALSE)</f>
        <v>Classic Cars</v>
      </c>
      <c r="J874" t="str">
        <f>VLOOKUP(orderdetails[[#This Row],[productCode]],products!A:I,2,FALSE)</f>
        <v>1966 Shelby Cobra 427 S/C</v>
      </c>
    </row>
    <row r="875" spans="1:10" x14ac:dyDescent="0.25">
      <c r="A875">
        <v>10192</v>
      </c>
      <c r="B875" t="s">
        <v>407</v>
      </c>
      <c r="C875">
        <v>46</v>
      </c>
      <c r="D875">
        <v>86.33</v>
      </c>
      <c r="E875">
        <v>2</v>
      </c>
      <c r="F875">
        <f>orderdetails[[#This Row],[quantityOrdered]]*orderdetails[[#This Row],[priceEach]]</f>
        <v>3971.18</v>
      </c>
      <c r="G875" t="str">
        <f>VLOOKUP(orderdetails[[#This Row],[orderNumber]],orders!$A:$H,8,FALSE)</f>
        <v>2003-Q4</v>
      </c>
      <c r="H875" t="str">
        <f>VLOOKUP(orderdetails[[#This Row],[orderNumber]],orders!A:I,9,FALSE)</f>
        <v>2003-11</v>
      </c>
      <c r="I875" t="str">
        <f>VLOOKUP(orderdetails[[#This Row],[productCode]],products!$A:$I,3,FALSE)</f>
        <v>Classic Cars</v>
      </c>
      <c r="J875" t="str">
        <f>VLOOKUP(orderdetails[[#This Row],[productCode]],products!A:I,2,FALSE)</f>
        <v>1949 Jaguar XK 120</v>
      </c>
    </row>
    <row r="876" spans="1:10" x14ac:dyDescent="0.25">
      <c r="A876">
        <v>10192</v>
      </c>
      <c r="B876" t="s">
        <v>408</v>
      </c>
      <c r="C876">
        <v>23</v>
      </c>
      <c r="D876">
        <v>112.74</v>
      </c>
      <c r="E876">
        <v>1</v>
      </c>
      <c r="F876">
        <f>orderdetails[[#This Row],[quantityOrdered]]*orderdetails[[#This Row],[priceEach]]</f>
        <v>2593.02</v>
      </c>
      <c r="G876" t="str">
        <f>VLOOKUP(orderdetails[[#This Row],[orderNumber]],orders!$A:$H,8,FALSE)</f>
        <v>2003-Q4</v>
      </c>
      <c r="H876" t="str">
        <f>VLOOKUP(orderdetails[[#This Row],[orderNumber]],orders!A:I,9,FALSE)</f>
        <v>2003-11</v>
      </c>
      <c r="I876" t="str">
        <f>VLOOKUP(orderdetails[[#This Row],[productCode]],products!$A:$I,3,FALSE)</f>
        <v>Classic Cars</v>
      </c>
      <c r="J876" t="str">
        <f>VLOOKUP(orderdetails[[#This Row],[productCode]],products!A:I,2,FALSE)</f>
        <v>1952 Citroen-15CV</v>
      </c>
    </row>
    <row r="877" spans="1:10" x14ac:dyDescent="0.25">
      <c r="A877">
        <v>10192</v>
      </c>
      <c r="B877" t="s">
        <v>402</v>
      </c>
      <c r="C877">
        <v>30</v>
      </c>
      <c r="D877">
        <v>33.229999999999997</v>
      </c>
      <c r="E877">
        <v>13</v>
      </c>
      <c r="F877">
        <f>orderdetails[[#This Row],[quantityOrdered]]*orderdetails[[#This Row],[priceEach]]</f>
        <v>996.89999999999986</v>
      </c>
      <c r="G877" t="str">
        <f>VLOOKUP(orderdetails[[#This Row],[orderNumber]],orders!$A:$H,8,FALSE)</f>
        <v>2003-Q4</v>
      </c>
      <c r="H877" t="str">
        <f>VLOOKUP(orderdetails[[#This Row],[orderNumber]],orders!A:I,9,FALSE)</f>
        <v>2003-11</v>
      </c>
      <c r="I877" t="str">
        <f>VLOOKUP(orderdetails[[#This Row],[productCode]],products!$A:$I,3,FALSE)</f>
        <v>Classic Cars</v>
      </c>
      <c r="J877" t="str">
        <f>VLOOKUP(orderdetails[[#This Row],[productCode]],products!A:I,2,FALSE)</f>
        <v>1982 Lamborghini Diablo</v>
      </c>
    </row>
    <row r="878" spans="1:10" x14ac:dyDescent="0.25">
      <c r="A878">
        <v>10192</v>
      </c>
      <c r="B878" t="s">
        <v>409</v>
      </c>
      <c r="C878">
        <v>32</v>
      </c>
      <c r="D878">
        <v>69.34</v>
      </c>
      <c r="E878">
        <v>3</v>
      </c>
      <c r="F878">
        <f>orderdetails[[#This Row],[quantityOrdered]]*orderdetails[[#This Row],[priceEach]]</f>
        <v>2218.88</v>
      </c>
      <c r="G878" t="str">
        <f>VLOOKUP(orderdetails[[#This Row],[orderNumber]],orders!$A:$H,8,FALSE)</f>
        <v>2003-Q4</v>
      </c>
      <c r="H878" t="str">
        <f>VLOOKUP(orderdetails[[#This Row],[orderNumber]],orders!A:I,9,FALSE)</f>
        <v>2003-11</v>
      </c>
      <c r="I878" t="str">
        <f>VLOOKUP(orderdetails[[#This Row],[productCode]],products!$A:$I,3,FALSE)</f>
        <v>Classic Cars</v>
      </c>
      <c r="J878" t="str">
        <f>VLOOKUP(orderdetails[[#This Row],[productCode]],products!A:I,2,FALSE)</f>
        <v>1969 Chevrolet Camaro Z28</v>
      </c>
    </row>
    <row r="879" spans="1:10" x14ac:dyDescent="0.25">
      <c r="A879">
        <v>10192</v>
      </c>
      <c r="B879" t="s">
        <v>410</v>
      </c>
      <c r="C879">
        <v>46</v>
      </c>
      <c r="D879">
        <v>93.16</v>
      </c>
      <c r="E879">
        <v>5</v>
      </c>
      <c r="F879">
        <f>orderdetails[[#This Row],[quantityOrdered]]*orderdetails[[#This Row],[priceEach]]</f>
        <v>4285.3599999999997</v>
      </c>
      <c r="G879" t="str">
        <f>VLOOKUP(orderdetails[[#This Row],[orderNumber]],orders!$A:$H,8,FALSE)</f>
        <v>2003-Q4</v>
      </c>
      <c r="H879" t="str">
        <f>VLOOKUP(orderdetails[[#This Row],[orderNumber]],orders!A:I,9,FALSE)</f>
        <v>2003-11</v>
      </c>
      <c r="I879" t="str">
        <f>VLOOKUP(orderdetails[[#This Row],[productCode]],products!$A:$I,3,FALSE)</f>
        <v>Classic Cars</v>
      </c>
      <c r="J879" t="str">
        <f>VLOOKUP(orderdetails[[#This Row],[productCode]],products!A:I,2,FALSE)</f>
        <v>2002 Chevy Corvette</v>
      </c>
    </row>
    <row r="880" spans="1:10" x14ac:dyDescent="0.25">
      <c r="A880">
        <v>10192</v>
      </c>
      <c r="B880" t="s">
        <v>393</v>
      </c>
      <c r="C880">
        <v>45</v>
      </c>
      <c r="D880">
        <v>112.34</v>
      </c>
      <c r="E880">
        <v>14</v>
      </c>
      <c r="F880">
        <f>orderdetails[[#This Row],[quantityOrdered]]*orderdetails[[#This Row],[priceEach]]</f>
        <v>5055.3</v>
      </c>
      <c r="G880" t="str">
        <f>VLOOKUP(orderdetails[[#This Row],[orderNumber]],orders!$A:$H,8,FALSE)</f>
        <v>2003-Q4</v>
      </c>
      <c r="H880" t="str">
        <f>VLOOKUP(orderdetails[[#This Row],[orderNumber]],orders!A:I,9,FALSE)</f>
        <v>2003-11</v>
      </c>
      <c r="I880" t="str">
        <f>VLOOKUP(orderdetails[[#This Row],[productCode]],products!$A:$I,3,FALSE)</f>
        <v>Classic Cars</v>
      </c>
      <c r="J880" t="str">
        <f>VLOOKUP(orderdetails[[#This Row],[productCode]],products!A:I,2,FALSE)</f>
        <v>1956 Porsche 356A Coupe</v>
      </c>
    </row>
    <row r="881" spans="1:10" x14ac:dyDescent="0.25">
      <c r="A881">
        <v>10193</v>
      </c>
      <c r="B881" t="s">
        <v>310</v>
      </c>
      <c r="C881">
        <v>28</v>
      </c>
      <c r="D881">
        <v>92.47</v>
      </c>
      <c r="E881">
        <v>7</v>
      </c>
      <c r="F881">
        <f>orderdetails[[#This Row],[quantityOrdered]]*orderdetails[[#This Row],[priceEach]]</f>
        <v>2589.16</v>
      </c>
      <c r="G881" t="str">
        <f>VLOOKUP(orderdetails[[#This Row],[orderNumber]],orders!$A:$H,8,FALSE)</f>
        <v>2003-Q4</v>
      </c>
      <c r="H881" t="str">
        <f>VLOOKUP(orderdetails[[#This Row],[orderNumber]],orders!A:I,9,FALSE)</f>
        <v>2003-11</v>
      </c>
      <c r="I881" t="str">
        <f>VLOOKUP(orderdetails[[#This Row],[productCode]],products!$A:$I,3,FALSE)</f>
        <v>Vintage Cars</v>
      </c>
      <c r="J881" t="str">
        <f>VLOOKUP(orderdetails[[#This Row],[productCode]],products!A:I,2,FALSE)</f>
        <v>1937 Lincoln Berline</v>
      </c>
    </row>
    <row r="882" spans="1:10" x14ac:dyDescent="0.25">
      <c r="A882">
        <v>10193</v>
      </c>
      <c r="B882" t="s">
        <v>311</v>
      </c>
      <c r="C882">
        <v>46</v>
      </c>
      <c r="D882">
        <v>46.36</v>
      </c>
      <c r="E882">
        <v>6</v>
      </c>
      <c r="F882">
        <f>orderdetails[[#This Row],[quantityOrdered]]*orderdetails[[#This Row],[priceEach]]</f>
        <v>2132.56</v>
      </c>
      <c r="G882" t="str">
        <f>VLOOKUP(orderdetails[[#This Row],[orderNumber]],orders!$A:$H,8,FALSE)</f>
        <v>2003-Q4</v>
      </c>
      <c r="H882" t="str">
        <f>VLOOKUP(orderdetails[[#This Row],[orderNumber]],orders!A:I,9,FALSE)</f>
        <v>2003-11</v>
      </c>
      <c r="I882" t="str">
        <f>VLOOKUP(orderdetails[[#This Row],[productCode]],products!$A:$I,3,FALSE)</f>
        <v>Vintage Cars</v>
      </c>
      <c r="J882" t="str">
        <f>VLOOKUP(orderdetails[[#This Row],[productCode]],products!A:I,2,FALSE)</f>
        <v>1936 Mercedes-Benz 500K Special Roadster</v>
      </c>
    </row>
    <row r="883" spans="1:10" x14ac:dyDescent="0.25">
      <c r="A883">
        <v>10193</v>
      </c>
      <c r="B883" t="s">
        <v>302</v>
      </c>
      <c r="C883">
        <v>21</v>
      </c>
      <c r="D883">
        <v>153</v>
      </c>
      <c r="E883">
        <v>14</v>
      </c>
      <c r="F883">
        <f>orderdetails[[#This Row],[quantityOrdered]]*orderdetails[[#This Row],[priceEach]]</f>
        <v>3213</v>
      </c>
      <c r="G883" t="str">
        <f>VLOOKUP(orderdetails[[#This Row],[orderNumber]],orders!$A:$H,8,FALSE)</f>
        <v>2003-Q4</v>
      </c>
      <c r="H883" t="str">
        <f>VLOOKUP(orderdetails[[#This Row],[orderNumber]],orders!A:I,9,FALSE)</f>
        <v>2003-11</v>
      </c>
      <c r="I883" t="str">
        <f>VLOOKUP(orderdetails[[#This Row],[productCode]],products!$A:$I,3,FALSE)</f>
        <v>Vintage Cars</v>
      </c>
      <c r="J883" t="str">
        <f>VLOOKUP(orderdetails[[#This Row],[productCode]],products!A:I,2,FALSE)</f>
        <v>1917 Grand Touring Sedan</v>
      </c>
    </row>
    <row r="884" spans="1:10" x14ac:dyDescent="0.25">
      <c r="A884">
        <v>10193</v>
      </c>
      <c r="B884" t="s">
        <v>303</v>
      </c>
      <c r="C884">
        <v>42</v>
      </c>
      <c r="D884">
        <v>60.54</v>
      </c>
      <c r="E884">
        <v>13</v>
      </c>
      <c r="F884">
        <f>orderdetails[[#This Row],[quantityOrdered]]*orderdetails[[#This Row],[priceEach]]</f>
        <v>2542.6799999999998</v>
      </c>
      <c r="G884" t="str">
        <f>VLOOKUP(orderdetails[[#This Row],[orderNumber]],orders!$A:$H,8,FALSE)</f>
        <v>2003-Q4</v>
      </c>
      <c r="H884" t="str">
        <f>VLOOKUP(orderdetails[[#This Row],[orderNumber]],orders!A:I,9,FALSE)</f>
        <v>2003-11</v>
      </c>
      <c r="I884" t="str">
        <f>VLOOKUP(orderdetails[[#This Row],[productCode]],products!$A:$I,3,FALSE)</f>
        <v>Vintage Cars</v>
      </c>
      <c r="J884" t="str">
        <f>VLOOKUP(orderdetails[[#This Row],[productCode]],products!A:I,2,FALSE)</f>
        <v>1911 Ford Town Car</v>
      </c>
    </row>
    <row r="885" spans="1:10" x14ac:dyDescent="0.25">
      <c r="A885">
        <v>10193</v>
      </c>
      <c r="B885" t="s">
        <v>306</v>
      </c>
      <c r="C885">
        <v>44</v>
      </c>
      <c r="D885">
        <v>115.69</v>
      </c>
      <c r="E885">
        <v>11</v>
      </c>
      <c r="F885">
        <f>orderdetails[[#This Row],[quantityOrdered]]*orderdetails[[#This Row],[priceEach]]</f>
        <v>5090.3599999999997</v>
      </c>
      <c r="G885" t="str">
        <f>VLOOKUP(orderdetails[[#This Row],[orderNumber]],orders!$A:$H,8,FALSE)</f>
        <v>2003-Q4</v>
      </c>
      <c r="H885" t="str">
        <f>VLOOKUP(orderdetails[[#This Row],[orderNumber]],orders!A:I,9,FALSE)</f>
        <v>2003-11</v>
      </c>
      <c r="I885" t="str">
        <f>VLOOKUP(orderdetails[[#This Row],[productCode]],products!$A:$I,3,FALSE)</f>
        <v>Vintage Cars</v>
      </c>
      <c r="J885" t="str">
        <f>VLOOKUP(orderdetails[[#This Row],[productCode]],products!A:I,2,FALSE)</f>
        <v>1932 Model A Ford J-Coupe</v>
      </c>
    </row>
    <row r="886" spans="1:10" x14ac:dyDescent="0.25">
      <c r="A886">
        <v>10193</v>
      </c>
      <c r="B886" t="s">
        <v>307</v>
      </c>
      <c r="C886">
        <v>22</v>
      </c>
      <c r="D886">
        <v>143.44</v>
      </c>
      <c r="E886">
        <v>8</v>
      </c>
      <c r="F886">
        <f>orderdetails[[#This Row],[quantityOrdered]]*orderdetails[[#This Row],[priceEach]]</f>
        <v>3155.68</v>
      </c>
      <c r="G886" t="str">
        <f>VLOOKUP(orderdetails[[#This Row],[orderNumber]],orders!$A:$H,8,FALSE)</f>
        <v>2003-Q4</v>
      </c>
      <c r="H886" t="str">
        <f>VLOOKUP(orderdetails[[#This Row],[orderNumber]],orders!A:I,9,FALSE)</f>
        <v>2003-11</v>
      </c>
      <c r="I886" t="str">
        <f>VLOOKUP(orderdetails[[#This Row],[productCode]],products!$A:$I,3,FALSE)</f>
        <v>Vintage Cars</v>
      </c>
      <c r="J886" t="str">
        <f>VLOOKUP(orderdetails[[#This Row],[productCode]],products!A:I,2,FALSE)</f>
        <v>1928 Mercedes-Benz SSK</v>
      </c>
    </row>
    <row r="887" spans="1:10" x14ac:dyDescent="0.25">
      <c r="A887">
        <v>10193</v>
      </c>
      <c r="B887" t="s">
        <v>317</v>
      </c>
      <c r="C887">
        <v>28</v>
      </c>
      <c r="D887">
        <v>87.13</v>
      </c>
      <c r="E887">
        <v>1</v>
      </c>
      <c r="F887">
        <f>orderdetails[[#This Row],[quantityOrdered]]*orderdetails[[#This Row],[priceEach]]</f>
        <v>2439.64</v>
      </c>
      <c r="G887" t="str">
        <f>VLOOKUP(orderdetails[[#This Row],[orderNumber]],orders!$A:$H,8,FALSE)</f>
        <v>2003-Q4</v>
      </c>
      <c r="H887" t="str">
        <f>VLOOKUP(orderdetails[[#This Row],[orderNumber]],orders!A:I,9,FALSE)</f>
        <v>2003-11</v>
      </c>
      <c r="I887" t="str">
        <f>VLOOKUP(orderdetails[[#This Row],[productCode]],products!$A:$I,3,FALSE)</f>
        <v>Vintage Cars</v>
      </c>
      <c r="J887" t="str">
        <f>VLOOKUP(orderdetails[[#This Row],[productCode]],products!A:I,2,FALSE)</f>
        <v>1913 Ford Model T Speedster</v>
      </c>
    </row>
    <row r="888" spans="1:10" x14ac:dyDescent="0.25">
      <c r="A888">
        <v>10193</v>
      </c>
      <c r="B888" t="s">
        <v>318</v>
      </c>
      <c r="C888">
        <v>24</v>
      </c>
      <c r="D888">
        <v>53.09</v>
      </c>
      <c r="E888">
        <v>3</v>
      </c>
      <c r="F888">
        <f>orderdetails[[#This Row],[quantityOrdered]]*orderdetails[[#This Row],[priceEach]]</f>
        <v>1274.1600000000001</v>
      </c>
      <c r="G888" t="str">
        <f>VLOOKUP(orderdetails[[#This Row],[orderNumber]],orders!$A:$H,8,FALSE)</f>
        <v>2003-Q4</v>
      </c>
      <c r="H888" t="str">
        <f>VLOOKUP(orderdetails[[#This Row],[orderNumber]],orders!A:I,9,FALSE)</f>
        <v>2003-11</v>
      </c>
      <c r="I888" t="str">
        <f>VLOOKUP(orderdetails[[#This Row],[productCode]],products!$A:$I,3,FALSE)</f>
        <v>Vintage Cars</v>
      </c>
      <c r="J888" t="str">
        <f>VLOOKUP(orderdetails[[#This Row],[productCode]],products!A:I,2,FALSE)</f>
        <v>1934 Ford V8 Coupe</v>
      </c>
    </row>
    <row r="889" spans="1:10" x14ac:dyDescent="0.25">
      <c r="A889">
        <v>10193</v>
      </c>
      <c r="B889" t="s">
        <v>319</v>
      </c>
      <c r="C889">
        <v>23</v>
      </c>
      <c r="D889">
        <v>97.39</v>
      </c>
      <c r="E889">
        <v>2</v>
      </c>
      <c r="F889">
        <f>orderdetails[[#This Row],[quantityOrdered]]*orderdetails[[#This Row],[priceEach]]</f>
        <v>2239.9699999999998</v>
      </c>
      <c r="G889" t="str">
        <f>VLOOKUP(orderdetails[[#This Row],[orderNumber]],orders!$A:$H,8,FALSE)</f>
        <v>2003-Q4</v>
      </c>
      <c r="H889" t="str">
        <f>VLOOKUP(orderdetails[[#This Row],[orderNumber]],orders!A:I,9,FALSE)</f>
        <v>2003-11</v>
      </c>
      <c r="I889" t="str">
        <f>VLOOKUP(orderdetails[[#This Row],[productCode]],products!$A:$I,3,FALSE)</f>
        <v>Vintage Cars</v>
      </c>
      <c r="J889" t="str">
        <f>VLOOKUP(orderdetails[[#This Row],[productCode]],products!A:I,2,FALSE)</f>
        <v>18th Century Vintage Horse Carriage</v>
      </c>
    </row>
    <row r="890" spans="1:10" x14ac:dyDescent="0.25">
      <c r="A890">
        <v>10193</v>
      </c>
      <c r="B890" t="s">
        <v>320</v>
      </c>
      <c r="C890">
        <v>32</v>
      </c>
      <c r="D890">
        <v>79.37</v>
      </c>
      <c r="E890">
        <v>5</v>
      </c>
      <c r="F890">
        <f>orderdetails[[#This Row],[quantityOrdered]]*orderdetails[[#This Row],[priceEach]]</f>
        <v>2539.84</v>
      </c>
      <c r="G890" t="str">
        <f>VLOOKUP(orderdetails[[#This Row],[orderNumber]],orders!$A:$H,8,FALSE)</f>
        <v>2003-Q4</v>
      </c>
      <c r="H890" t="str">
        <f>VLOOKUP(orderdetails[[#This Row],[orderNumber]],orders!A:I,9,FALSE)</f>
        <v>2003-11</v>
      </c>
      <c r="I890" t="str">
        <f>VLOOKUP(orderdetails[[#This Row],[productCode]],products!$A:$I,3,FALSE)</f>
        <v>Vintage Cars</v>
      </c>
      <c r="J890" t="str">
        <f>VLOOKUP(orderdetails[[#This Row],[productCode]],products!A:I,2,FALSE)</f>
        <v>1917 Maxwell Touring Car</v>
      </c>
    </row>
    <row r="891" spans="1:10" x14ac:dyDescent="0.25">
      <c r="A891">
        <v>10193</v>
      </c>
      <c r="B891" t="s">
        <v>304</v>
      </c>
      <c r="C891">
        <v>24</v>
      </c>
      <c r="D891">
        <v>92.03</v>
      </c>
      <c r="E891">
        <v>15</v>
      </c>
      <c r="F891">
        <f>orderdetails[[#This Row],[quantityOrdered]]*orderdetails[[#This Row],[priceEach]]</f>
        <v>2208.7200000000003</v>
      </c>
      <c r="G891" t="str">
        <f>VLOOKUP(orderdetails[[#This Row],[orderNumber]],orders!$A:$H,8,FALSE)</f>
        <v>2003-Q4</v>
      </c>
      <c r="H891" t="str">
        <f>VLOOKUP(orderdetails[[#This Row],[orderNumber]],orders!A:I,9,FALSE)</f>
        <v>2003-11</v>
      </c>
      <c r="I891" t="str">
        <f>VLOOKUP(orderdetails[[#This Row],[productCode]],products!$A:$I,3,FALSE)</f>
        <v>Vintage Cars</v>
      </c>
      <c r="J891" t="str">
        <f>VLOOKUP(orderdetails[[#This Row],[productCode]],products!A:I,2,FALSE)</f>
        <v>1932 Alfa Romeo 8C2300 Spider Sport</v>
      </c>
    </row>
    <row r="892" spans="1:10" x14ac:dyDescent="0.25">
      <c r="A892">
        <v>10193</v>
      </c>
      <c r="B892" t="s">
        <v>404</v>
      </c>
      <c r="C892">
        <v>25</v>
      </c>
      <c r="D892">
        <v>66.28</v>
      </c>
      <c r="E892">
        <v>16</v>
      </c>
      <c r="F892">
        <f>orderdetails[[#This Row],[quantityOrdered]]*orderdetails[[#This Row],[priceEach]]</f>
        <v>1657</v>
      </c>
      <c r="G892" t="str">
        <f>VLOOKUP(orderdetails[[#This Row],[orderNumber]],orders!$A:$H,8,FALSE)</f>
        <v>2003-Q4</v>
      </c>
      <c r="H892" t="str">
        <f>VLOOKUP(orderdetails[[#This Row],[orderNumber]],orders!A:I,9,FALSE)</f>
        <v>2003-11</v>
      </c>
      <c r="I892" t="str">
        <f>VLOOKUP(orderdetails[[#This Row],[productCode]],products!$A:$I,3,FALSE)</f>
        <v>Classic Cars</v>
      </c>
      <c r="J892" t="str">
        <f>VLOOKUP(orderdetails[[#This Row],[productCode]],products!A:I,2,FALSE)</f>
        <v>1957 Ford Thunderbird</v>
      </c>
    </row>
    <row r="893" spans="1:10" x14ac:dyDescent="0.25">
      <c r="A893">
        <v>10193</v>
      </c>
      <c r="B893" t="s">
        <v>308</v>
      </c>
      <c r="C893">
        <v>26</v>
      </c>
      <c r="D893">
        <v>32.19</v>
      </c>
      <c r="E893">
        <v>10</v>
      </c>
      <c r="F893">
        <f>orderdetails[[#This Row],[quantityOrdered]]*orderdetails[[#This Row],[priceEach]]</f>
        <v>836.93999999999994</v>
      </c>
      <c r="G893" t="str">
        <f>VLOOKUP(orderdetails[[#This Row],[orderNumber]],orders!$A:$H,8,FALSE)</f>
        <v>2003-Q4</v>
      </c>
      <c r="H893" t="str">
        <f>VLOOKUP(orderdetails[[#This Row],[orderNumber]],orders!A:I,9,FALSE)</f>
        <v>2003-11</v>
      </c>
      <c r="I893" t="str">
        <f>VLOOKUP(orderdetails[[#This Row],[productCode]],products!$A:$I,3,FALSE)</f>
        <v>Vintage Cars</v>
      </c>
      <c r="J893" t="str">
        <f>VLOOKUP(orderdetails[[#This Row],[productCode]],products!A:I,2,FALSE)</f>
        <v>1939 Chevrolet Deluxe Coupe</v>
      </c>
    </row>
    <row r="894" spans="1:10" x14ac:dyDescent="0.25">
      <c r="A894">
        <v>10193</v>
      </c>
      <c r="B894" t="s">
        <v>309</v>
      </c>
      <c r="C894">
        <v>20</v>
      </c>
      <c r="D894">
        <v>44.8</v>
      </c>
      <c r="E894">
        <v>9</v>
      </c>
      <c r="F894">
        <f>orderdetails[[#This Row],[quantityOrdered]]*orderdetails[[#This Row],[priceEach]]</f>
        <v>896</v>
      </c>
      <c r="G894" t="str">
        <f>VLOOKUP(orderdetails[[#This Row],[orderNumber]],orders!$A:$H,8,FALSE)</f>
        <v>2003-Q4</v>
      </c>
      <c r="H894" t="str">
        <f>VLOOKUP(orderdetails[[#This Row],[orderNumber]],orders!A:I,9,FALSE)</f>
        <v>2003-11</v>
      </c>
      <c r="I894" t="str">
        <f>VLOOKUP(orderdetails[[#This Row],[productCode]],products!$A:$I,3,FALSE)</f>
        <v>Vintage Cars</v>
      </c>
      <c r="J894" t="str">
        <f>VLOOKUP(orderdetails[[#This Row],[productCode]],products!A:I,2,FALSE)</f>
        <v>1938 Cadillac V-16 Presidential Limousine</v>
      </c>
    </row>
    <row r="895" spans="1:10" x14ac:dyDescent="0.25">
      <c r="A895">
        <v>10193</v>
      </c>
      <c r="B895" t="s">
        <v>305</v>
      </c>
      <c r="C895">
        <v>22</v>
      </c>
      <c r="D895">
        <v>38.159999999999997</v>
      </c>
      <c r="E895">
        <v>12</v>
      </c>
      <c r="F895">
        <f>orderdetails[[#This Row],[quantityOrdered]]*orderdetails[[#This Row],[priceEach]]</f>
        <v>839.52</v>
      </c>
      <c r="G895" t="str">
        <f>VLOOKUP(orderdetails[[#This Row],[orderNumber]],orders!$A:$H,8,FALSE)</f>
        <v>2003-Q4</v>
      </c>
      <c r="H895" t="str">
        <f>VLOOKUP(orderdetails[[#This Row],[orderNumber]],orders!A:I,9,FALSE)</f>
        <v>2003-11</v>
      </c>
      <c r="I895" t="str">
        <f>VLOOKUP(orderdetails[[#This Row],[productCode]],products!$A:$I,3,FALSE)</f>
        <v>Vintage Cars</v>
      </c>
      <c r="J895" t="str">
        <f>VLOOKUP(orderdetails[[#This Row],[productCode]],products!A:I,2,FALSE)</f>
        <v>1936 Mercedes Benz 500k Roadster</v>
      </c>
    </row>
    <row r="896" spans="1:10" x14ac:dyDescent="0.25">
      <c r="A896">
        <v>10193</v>
      </c>
      <c r="B896" t="s">
        <v>324</v>
      </c>
      <c r="C896">
        <v>20</v>
      </c>
      <c r="D896">
        <v>92.52</v>
      </c>
      <c r="E896">
        <v>4</v>
      </c>
      <c r="F896">
        <f>orderdetails[[#This Row],[quantityOrdered]]*orderdetails[[#This Row],[priceEach]]</f>
        <v>1850.3999999999999</v>
      </c>
      <c r="G896" t="str">
        <f>VLOOKUP(orderdetails[[#This Row],[orderNumber]],orders!$A:$H,8,FALSE)</f>
        <v>2003-Q4</v>
      </c>
      <c r="H896" t="str">
        <f>VLOOKUP(orderdetails[[#This Row],[orderNumber]],orders!A:I,9,FALSE)</f>
        <v>2003-11</v>
      </c>
      <c r="I896" t="str">
        <f>VLOOKUP(orderdetails[[#This Row],[productCode]],products!$A:$I,3,FALSE)</f>
        <v>Vintage Cars</v>
      </c>
      <c r="J896" t="str">
        <f>VLOOKUP(orderdetails[[#This Row],[productCode]],products!A:I,2,FALSE)</f>
        <v>1936 Chrysler Airflow</v>
      </c>
    </row>
    <row r="897" spans="1:10" x14ac:dyDescent="0.25">
      <c r="A897">
        <v>10194</v>
      </c>
      <c r="B897" t="s">
        <v>312</v>
      </c>
      <c r="C897">
        <v>42</v>
      </c>
      <c r="D897">
        <v>203.59</v>
      </c>
      <c r="E897">
        <v>11</v>
      </c>
      <c r="F897">
        <f>orderdetails[[#This Row],[quantityOrdered]]*orderdetails[[#This Row],[priceEach]]</f>
        <v>8550.7800000000007</v>
      </c>
      <c r="G897" t="str">
        <f>VLOOKUP(orderdetails[[#This Row],[orderNumber]],orders!$A:$H,8,FALSE)</f>
        <v>2003-Q4</v>
      </c>
      <c r="H897" t="str">
        <f>VLOOKUP(orderdetails[[#This Row],[orderNumber]],orders!A:I,9,FALSE)</f>
        <v>2003-11</v>
      </c>
      <c r="I897" t="str">
        <f>VLOOKUP(orderdetails[[#This Row],[productCode]],products!$A:$I,3,FALSE)</f>
        <v>Classic Cars</v>
      </c>
      <c r="J897" t="str">
        <f>VLOOKUP(orderdetails[[#This Row],[productCode]],products!A:I,2,FALSE)</f>
        <v>1952 Alpine Renault 1300</v>
      </c>
    </row>
    <row r="898" spans="1:10" x14ac:dyDescent="0.25">
      <c r="A898">
        <v>10194</v>
      </c>
      <c r="B898" t="s">
        <v>313</v>
      </c>
      <c r="C898">
        <v>26</v>
      </c>
      <c r="D898">
        <v>134.44</v>
      </c>
      <c r="E898">
        <v>4</v>
      </c>
      <c r="F898">
        <f>orderdetails[[#This Row],[quantityOrdered]]*orderdetails[[#This Row],[priceEach]]</f>
        <v>3495.44</v>
      </c>
      <c r="G898" t="str">
        <f>VLOOKUP(orderdetails[[#This Row],[orderNumber]],orders!$A:$H,8,FALSE)</f>
        <v>2003-Q4</v>
      </c>
      <c r="H898" t="str">
        <f>VLOOKUP(orderdetails[[#This Row],[orderNumber]],orders!A:I,9,FALSE)</f>
        <v>2003-11</v>
      </c>
      <c r="I898" t="str">
        <f>VLOOKUP(orderdetails[[#This Row],[productCode]],products!$A:$I,3,FALSE)</f>
        <v>Classic Cars</v>
      </c>
      <c r="J898" t="str">
        <f>VLOOKUP(orderdetails[[#This Row],[productCode]],products!A:I,2,FALSE)</f>
        <v>1962 LanciaA Delta 16V</v>
      </c>
    </row>
    <row r="899" spans="1:10" x14ac:dyDescent="0.25">
      <c r="A899">
        <v>10194</v>
      </c>
      <c r="B899" t="s">
        <v>314</v>
      </c>
      <c r="C899">
        <v>38</v>
      </c>
      <c r="D899">
        <v>124.37</v>
      </c>
      <c r="E899">
        <v>8</v>
      </c>
      <c r="F899">
        <f>orderdetails[[#This Row],[quantityOrdered]]*orderdetails[[#This Row],[priceEach]]</f>
        <v>4726.0600000000004</v>
      </c>
      <c r="G899" t="str">
        <f>VLOOKUP(orderdetails[[#This Row],[orderNumber]],orders!$A:$H,8,FALSE)</f>
        <v>2003-Q4</v>
      </c>
      <c r="H899" t="str">
        <f>VLOOKUP(orderdetails[[#This Row],[orderNumber]],orders!A:I,9,FALSE)</f>
        <v>2003-11</v>
      </c>
      <c r="I899" t="str">
        <f>VLOOKUP(orderdetails[[#This Row],[productCode]],products!$A:$I,3,FALSE)</f>
        <v>Trucks and Buses</v>
      </c>
      <c r="J899" t="str">
        <f>VLOOKUP(orderdetails[[#This Row],[productCode]],products!A:I,2,FALSE)</f>
        <v>1958 Setra Bus</v>
      </c>
    </row>
    <row r="900" spans="1:10" x14ac:dyDescent="0.25">
      <c r="A900">
        <v>10194</v>
      </c>
      <c r="B900" t="s">
        <v>315</v>
      </c>
      <c r="C900">
        <v>21</v>
      </c>
      <c r="D900">
        <v>103.84</v>
      </c>
      <c r="E900">
        <v>10</v>
      </c>
      <c r="F900">
        <f>orderdetails[[#This Row],[quantityOrdered]]*orderdetails[[#This Row],[priceEach]]</f>
        <v>2180.64</v>
      </c>
      <c r="G900" t="str">
        <f>VLOOKUP(orderdetails[[#This Row],[orderNumber]],orders!$A:$H,8,FALSE)</f>
        <v>2003-Q4</v>
      </c>
      <c r="H900" t="str">
        <f>VLOOKUP(orderdetails[[#This Row],[orderNumber]],orders!A:I,9,FALSE)</f>
        <v>2003-11</v>
      </c>
      <c r="I900" t="str">
        <f>VLOOKUP(orderdetails[[#This Row],[productCode]],products!$A:$I,3,FALSE)</f>
        <v>Trucks and Buses</v>
      </c>
      <c r="J900" t="str">
        <f>VLOOKUP(orderdetails[[#This Row],[productCode]],products!A:I,2,FALSE)</f>
        <v>1940 Ford Pickup Truck</v>
      </c>
    </row>
    <row r="901" spans="1:10" x14ac:dyDescent="0.25">
      <c r="A901">
        <v>10194</v>
      </c>
      <c r="B901" t="s">
        <v>316</v>
      </c>
      <c r="C901">
        <v>45</v>
      </c>
      <c r="D901">
        <v>51.05</v>
      </c>
      <c r="E901">
        <v>2</v>
      </c>
      <c r="F901">
        <f>orderdetails[[#This Row],[quantityOrdered]]*orderdetails[[#This Row],[priceEach]]</f>
        <v>2297.25</v>
      </c>
      <c r="G901" t="str">
        <f>VLOOKUP(orderdetails[[#This Row],[orderNumber]],orders!$A:$H,8,FALSE)</f>
        <v>2003-Q4</v>
      </c>
      <c r="H901" t="str">
        <f>VLOOKUP(orderdetails[[#This Row],[orderNumber]],orders!A:I,9,FALSE)</f>
        <v>2003-11</v>
      </c>
      <c r="I901" t="str">
        <f>VLOOKUP(orderdetails[[#This Row],[productCode]],products!$A:$I,3,FALSE)</f>
        <v>Trucks and Buses</v>
      </c>
      <c r="J901" t="str">
        <f>VLOOKUP(orderdetails[[#This Row],[productCode]],products!A:I,2,FALSE)</f>
        <v>1926 Ford Fire Engine</v>
      </c>
    </row>
    <row r="902" spans="1:10" x14ac:dyDescent="0.25">
      <c r="A902">
        <v>10194</v>
      </c>
      <c r="B902" t="s">
        <v>321</v>
      </c>
      <c r="C902">
        <v>32</v>
      </c>
      <c r="D902">
        <v>113.82</v>
      </c>
      <c r="E902">
        <v>5</v>
      </c>
      <c r="F902">
        <f>orderdetails[[#This Row],[quantityOrdered]]*orderdetails[[#This Row],[priceEach]]</f>
        <v>3642.24</v>
      </c>
      <c r="G902" t="str">
        <f>VLOOKUP(orderdetails[[#This Row],[orderNumber]],orders!$A:$H,8,FALSE)</f>
        <v>2003-Q4</v>
      </c>
      <c r="H902" t="str">
        <f>VLOOKUP(orderdetails[[#This Row],[orderNumber]],orders!A:I,9,FALSE)</f>
        <v>2003-11</v>
      </c>
      <c r="I902" t="str">
        <f>VLOOKUP(orderdetails[[#This Row],[productCode]],products!$A:$I,3,FALSE)</f>
        <v>Trucks and Buses</v>
      </c>
      <c r="J902" t="str">
        <f>VLOOKUP(orderdetails[[#This Row],[productCode]],products!A:I,2,FALSE)</f>
        <v>1940s Ford truck</v>
      </c>
    </row>
    <row r="903" spans="1:10" x14ac:dyDescent="0.25">
      <c r="A903">
        <v>10194</v>
      </c>
      <c r="B903" t="s">
        <v>322</v>
      </c>
      <c r="C903">
        <v>41</v>
      </c>
      <c r="D903">
        <v>47.79</v>
      </c>
      <c r="E903">
        <v>9</v>
      </c>
      <c r="F903">
        <f>orderdetails[[#This Row],[quantityOrdered]]*orderdetails[[#This Row],[priceEach]]</f>
        <v>1959.3899999999999</v>
      </c>
      <c r="G903" t="str">
        <f>VLOOKUP(orderdetails[[#This Row],[orderNumber]],orders!$A:$H,8,FALSE)</f>
        <v>2003-Q4</v>
      </c>
      <c r="H903" t="str">
        <f>VLOOKUP(orderdetails[[#This Row],[orderNumber]],orders!A:I,9,FALSE)</f>
        <v>2003-11</v>
      </c>
      <c r="I903" t="str">
        <f>VLOOKUP(orderdetails[[#This Row],[productCode]],products!$A:$I,3,FALSE)</f>
        <v>Vintage Cars</v>
      </c>
      <c r="J903" t="str">
        <f>VLOOKUP(orderdetails[[#This Row],[productCode]],products!A:I,2,FALSE)</f>
        <v>1939 Cadillac Limousine</v>
      </c>
    </row>
    <row r="904" spans="1:10" x14ac:dyDescent="0.25">
      <c r="A904">
        <v>10194</v>
      </c>
      <c r="B904" t="s">
        <v>323</v>
      </c>
      <c r="C904">
        <v>49</v>
      </c>
      <c r="D904">
        <v>112.46</v>
      </c>
      <c r="E904">
        <v>1</v>
      </c>
      <c r="F904">
        <f>orderdetails[[#This Row],[quantityOrdered]]*orderdetails[[#This Row],[priceEach]]</f>
        <v>5510.54</v>
      </c>
      <c r="G904" t="str">
        <f>VLOOKUP(orderdetails[[#This Row],[orderNumber]],orders!$A:$H,8,FALSE)</f>
        <v>2003-Q4</v>
      </c>
      <c r="H904" t="str">
        <f>VLOOKUP(orderdetails[[#This Row],[orderNumber]],orders!A:I,9,FALSE)</f>
        <v>2003-11</v>
      </c>
      <c r="I904" t="str">
        <f>VLOOKUP(orderdetails[[#This Row],[productCode]],products!$A:$I,3,FALSE)</f>
        <v>Trucks and Buses</v>
      </c>
      <c r="J904" t="str">
        <f>VLOOKUP(orderdetails[[#This Row],[productCode]],products!A:I,2,FALSE)</f>
        <v>1962 Volkswagen Microbus</v>
      </c>
    </row>
    <row r="905" spans="1:10" x14ac:dyDescent="0.25">
      <c r="A905">
        <v>10194</v>
      </c>
      <c r="B905" t="s">
        <v>325</v>
      </c>
      <c r="C905">
        <v>37</v>
      </c>
      <c r="D905">
        <v>77.05</v>
      </c>
      <c r="E905">
        <v>3</v>
      </c>
      <c r="F905">
        <f>orderdetails[[#This Row],[quantityOrdered]]*orderdetails[[#This Row],[priceEach]]</f>
        <v>2850.85</v>
      </c>
      <c r="G905" t="str">
        <f>VLOOKUP(orderdetails[[#This Row],[orderNumber]],orders!$A:$H,8,FALSE)</f>
        <v>2003-Q4</v>
      </c>
      <c r="H905" t="str">
        <f>VLOOKUP(orderdetails[[#This Row],[orderNumber]],orders!A:I,9,FALSE)</f>
        <v>2003-11</v>
      </c>
      <c r="I905" t="str">
        <f>VLOOKUP(orderdetails[[#This Row],[productCode]],products!$A:$I,3,FALSE)</f>
        <v>Trucks and Buses</v>
      </c>
      <c r="J905" t="str">
        <f>VLOOKUP(orderdetails[[#This Row],[productCode]],products!A:I,2,FALSE)</f>
        <v>1980’s GM Manhattan Express</v>
      </c>
    </row>
    <row r="906" spans="1:10" x14ac:dyDescent="0.25">
      <c r="A906">
        <v>10194</v>
      </c>
      <c r="B906" t="s">
        <v>326</v>
      </c>
      <c r="C906">
        <v>39</v>
      </c>
      <c r="D906">
        <v>61.41</v>
      </c>
      <c r="E906">
        <v>7</v>
      </c>
      <c r="F906">
        <f>orderdetails[[#This Row],[quantityOrdered]]*orderdetails[[#This Row],[priceEach]]</f>
        <v>2394.9899999999998</v>
      </c>
      <c r="G906" t="str">
        <f>VLOOKUP(orderdetails[[#This Row],[orderNumber]],orders!$A:$H,8,FALSE)</f>
        <v>2003-Q4</v>
      </c>
      <c r="H906" t="str">
        <f>VLOOKUP(orderdetails[[#This Row],[orderNumber]],orders!A:I,9,FALSE)</f>
        <v>2003-11</v>
      </c>
      <c r="I906" t="str">
        <f>VLOOKUP(orderdetails[[#This Row],[productCode]],products!$A:$I,3,FALSE)</f>
        <v>Trucks and Buses</v>
      </c>
      <c r="J906" t="str">
        <f>VLOOKUP(orderdetails[[#This Row],[productCode]],products!A:I,2,FALSE)</f>
        <v>1996 Peterbilt 379 Stake Bed with Outrigger</v>
      </c>
    </row>
    <row r="907" spans="1:10" x14ac:dyDescent="0.25">
      <c r="A907">
        <v>10194</v>
      </c>
      <c r="B907" t="s">
        <v>327</v>
      </c>
      <c r="C907">
        <v>26</v>
      </c>
      <c r="D907">
        <v>80.92</v>
      </c>
      <c r="E907">
        <v>6</v>
      </c>
      <c r="F907">
        <f>orderdetails[[#This Row],[quantityOrdered]]*orderdetails[[#This Row],[priceEach]]</f>
        <v>2103.92</v>
      </c>
      <c r="G907" t="str">
        <f>VLOOKUP(orderdetails[[#This Row],[orderNumber]],orders!$A:$H,8,FALSE)</f>
        <v>2003-Q4</v>
      </c>
      <c r="H907" t="str">
        <f>VLOOKUP(orderdetails[[#This Row],[orderNumber]],orders!A:I,9,FALSE)</f>
        <v>2003-11</v>
      </c>
      <c r="I907" t="str">
        <f>VLOOKUP(orderdetails[[#This Row],[productCode]],products!$A:$I,3,FALSE)</f>
        <v>Classic Cars</v>
      </c>
      <c r="J907" t="str">
        <f>VLOOKUP(orderdetails[[#This Row],[productCode]],products!A:I,2,FALSE)</f>
        <v>1982 Camaro Z28</v>
      </c>
    </row>
    <row r="908" spans="1:10" x14ac:dyDescent="0.25">
      <c r="A908">
        <v>10195</v>
      </c>
      <c r="B908" t="s">
        <v>329</v>
      </c>
      <c r="C908">
        <v>49</v>
      </c>
      <c r="D908">
        <v>118.5</v>
      </c>
      <c r="E908">
        <v>6</v>
      </c>
      <c r="F908">
        <f>orderdetails[[#This Row],[quantityOrdered]]*orderdetails[[#This Row],[priceEach]]</f>
        <v>5806.5</v>
      </c>
      <c r="G908" t="str">
        <f>VLOOKUP(orderdetails[[#This Row],[orderNumber]],orders!$A:$H,8,FALSE)</f>
        <v>2003-Q4</v>
      </c>
      <c r="H908" t="str">
        <f>VLOOKUP(orderdetails[[#This Row],[orderNumber]],orders!A:I,9,FALSE)</f>
        <v>2003-11</v>
      </c>
      <c r="I908" t="str">
        <f>VLOOKUP(orderdetails[[#This Row],[productCode]],products!$A:$I,3,FALSE)</f>
        <v>Trucks and Buses</v>
      </c>
      <c r="J908" t="str">
        <f>VLOOKUP(orderdetails[[#This Row],[productCode]],products!A:I,2,FALSE)</f>
        <v>1957 Chevy Pickup</v>
      </c>
    </row>
    <row r="909" spans="1:10" x14ac:dyDescent="0.25">
      <c r="A909">
        <v>10195</v>
      </c>
      <c r="B909" t="s">
        <v>330</v>
      </c>
      <c r="C909">
        <v>27</v>
      </c>
      <c r="D909">
        <v>139.16999999999999</v>
      </c>
      <c r="E909">
        <v>5</v>
      </c>
      <c r="F909">
        <f>orderdetails[[#This Row],[quantityOrdered]]*orderdetails[[#This Row],[priceEach]]</f>
        <v>3757.5899999999997</v>
      </c>
      <c r="G909" t="str">
        <f>VLOOKUP(orderdetails[[#This Row],[orderNumber]],orders!$A:$H,8,FALSE)</f>
        <v>2003-Q4</v>
      </c>
      <c r="H909" t="str">
        <f>VLOOKUP(orderdetails[[#This Row],[orderNumber]],orders!A:I,9,FALSE)</f>
        <v>2003-11</v>
      </c>
      <c r="I909" t="str">
        <f>VLOOKUP(orderdetails[[#This Row],[productCode]],products!$A:$I,3,FALSE)</f>
        <v>Classic Cars</v>
      </c>
      <c r="J909" t="str">
        <f>VLOOKUP(orderdetails[[#This Row],[productCode]],products!A:I,2,FALSE)</f>
        <v>1998 Chrysler Plymouth Prowler</v>
      </c>
    </row>
    <row r="910" spans="1:10" x14ac:dyDescent="0.25">
      <c r="A910">
        <v>10195</v>
      </c>
      <c r="B910" t="s">
        <v>331</v>
      </c>
      <c r="C910">
        <v>35</v>
      </c>
      <c r="D910">
        <v>112.91</v>
      </c>
      <c r="E910">
        <v>9</v>
      </c>
      <c r="F910">
        <f>orderdetails[[#This Row],[quantityOrdered]]*orderdetails[[#This Row],[priceEach]]</f>
        <v>3951.85</v>
      </c>
      <c r="G910" t="str">
        <f>VLOOKUP(orderdetails[[#This Row],[orderNumber]],orders!$A:$H,8,FALSE)</f>
        <v>2003-Q4</v>
      </c>
      <c r="H910" t="str">
        <f>VLOOKUP(orderdetails[[#This Row],[orderNumber]],orders!A:I,9,FALSE)</f>
        <v>2003-11</v>
      </c>
      <c r="I910" t="str">
        <f>VLOOKUP(orderdetails[[#This Row],[productCode]],products!$A:$I,3,FALSE)</f>
        <v>Trucks and Buses</v>
      </c>
      <c r="J910" t="str">
        <f>VLOOKUP(orderdetails[[#This Row],[productCode]],products!A:I,2,FALSE)</f>
        <v>1964 Mercedes Tour Bus</v>
      </c>
    </row>
    <row r="911" spans="1:10" x14ac:dyDescent="0.25">
      <c r="A911">
        <v>10195</v>
      </c>
      <c r="B911" t="s">
        <v>332</v>
      </c>
      <c r="C911">
        <v>50</v>
      </c>
      <c r="D911">
        <v>150.71</v>
      </c>
      <c r="E911">
        <v>10</v>
      </c>
      <c r="F911">
        <f>orderdetails[[#This Row],[quantityOrdered]]*orderdetails[[#This Row],[priceEach]]</f>
        <v>7535.5</v>
      </c>
      <c r="G911" t="str">
        <f>VLOOKUP(orderdetails[[#This Row],[orderNumber]],orders!$A:$H,8,FALSE)</f>
        <v>2003-Q4</v>
      </c>
      <c r="H911" t="str">
        <f>VLOOKUP(orderdetails[[#This Row],[orderNumber]],orders!A:I,9,FALSE)</f>
        <v>2003-11</v>
      </c>
      <c r="I911" t="str">
        <f>VLOOKUP(orderdetails[[#This Row],[productCode]],products!$A:$I,3,FALSE)</f>
        <v>Classic Cars</v>
      </c>
      <c r="J911" t="str">
        <f>VLOOKUP(orderdetails[[#This Row],[productCode]],products!A:I,2,FALSE)</f>
        <v>1992 Ferrari 360 Spider red</v>
      </c>
    </row>
    <row r="912" spans="1:10" x14ac:dyDescent="0.25">
      <c r="A912">
        <v>10195</v>
      </c>
      <c r="B912" t="s">
        <v>334</v>
      </c>
      <c r="C912">
        <v>44</v>
      </c>
      <c r="D912">
        <v>54.33</v>
      </c>
      <c r="E912">
        <v>3</v>
      </c>
      <c r="F912">
        <f>orderdetails[[#This Row],[quantityOrdered]]*orderdetails[[#This Row],[priceEach]]</f>
        <v>2390.52</v>
      </c>
      <c r="G912" t="str">
        <f>VLOOKUP(orderdetails[[#This Row],[orderNumber]],orders!$A:$H,8,FALSE)</f>
        <v>2003-Q4</v>
      </c>
      <c r="H912" t="str">
        <f>VLOOKUP(orderdetails[[#This Row],[orderNumber]],orders!A:I,9,FALSE)</f>
        <v>2003-11</v>
      </c>
      <c r="I912" t="str">
        <f>VLOOKUP(orderdetails[[#This Row],[productCode]],products!$A:$I,3,FALSE)</f>
        <v>Classic Cars</v>
      </c>
      <c r="J912" t="str">
        <f>VLOOKUP(orderdetails[[#This Row],[productCode]],products!A:I,2,FALSE)</f>
        <v>1970 Dodge Coronet</v>
      </c>
    </row>
    <row r="913" spans="1:10" x14ac:dyDescent="0.25">
      <c r="A913">
        <v>10195</v>
      </c>
      <c r="B913" t="s">
        <v>335</v>
      </c>
      <c r="C913">
        <v>32</v>
      </c>
      <c r="D913">
        <v>31.82</v>
      </c>
      <c r="E913">
        <v>7</v>
      </c>
      <c r="F913">
        <f>orderdetails[[#This Row],[quantityOrdered]]*orderdetails[[#This Row],[priceEach]]</f>
        <v>1018.24</v>
      </c>
      <c r="G913" t="str">
        <f>VLOOKUP(orderdetails[[#This Row],[orderNumber]],orders!$A:$H,8,FALSE)</f>
        <v>2003-Q4</v>
      </c>
      <c r="H913" t="str">
        <f>VLOOKUP(orderdetails[[#This Row],[orderNumber]],orders!A:I,9,FALSE)</f>
        <v>2003-11</v>
      </c>
      <c r="I913" t="str">
        <f>VLOOKUP(orderdetails[[#This Row],[productCode]],products!$A:$I,3,FALSE)</f>
        <v>Classic Cars</v>
      </c>
      <c r="J913" t="str">
        <f>VLOOKUP(orderdetails[[#This Row],[productCode]],products!A:I,2,FALSE)</f>
        <v>1958 Chevy Corvette Limited Edition</v>
      </c>
    </row>
    <row r="914" spans="1:10" x14ac:dyDescent="0.25">
      <c r="A914">
        <v>10195</v>
      </c>
      <c r="B914" t="s">
        <v>336</v>
      </c>
      <c r="C914">
        <v>34</v>
      </c>
      <c r="D914">
        <v>95.81</v>
      </c>
      <c r="E914">
        <v>2</v>
      </c>
      <c r="F914">
        <f>orderdetails[[#This Row],[quantityOrdered]]*orderdetails[[#This Row],[priceEach]]</f>
        <v>3257.54</v>
      </c>
      <c r="G914" t="str">
        <f>VLOOKUP(orderdetails[[#This Row],[orderNumber]],orders!$A:$H,8,FALSE)</f>
        <v>2003-Q4</v>
      </c>
      <c r="H914" t="str">
        <f>VLOOKUP(orderdetails[[#This Row],[orderNumber]],orders!A:I,9,FALSE)</f>
        <v>2003-11</v>
      </c>
      <c r="I914" t="str">
        <f>VLOOKUP(orderdetails[[#This Row],[productCode]],products!$A:$I,3,FALSE)</f>
        <v>Classic Cars</v>
      </c>
      <c r="J914" t="str">
        <f>VLOOKUP(orderdetails[[#This Row],[productCode]],products!A:I,2,FALSE)</f>
        <v>1992 Porsche Cayenne Turbo Silver</v>
      </c>
    </row>
    <row r="915" spans="1:10" x14ac:dyDescent="0.25">
      <c r="A915">
        <v>10195</v>
      </c>
      <c r="B915" t="s">
        <v>337</v>
      </c>
      <c r="C915">
        <v>32</v>
      </c>
      <c r="D915">
        <v>51.95</v>
      </c>
      <c r="E915">
        <v>8</v>
      </c>
      <c r="F915">
        <f>orderdetails[[#This Row],[quantityOrdered]]*orderdetails[[#This Row],[priceEach]]</f>
        <v>1662.4</v>
      </c>
      <c r="G915" t="str">
        <f>VLOOKUP(orderdetails[[#This Row],[orderNumber]],orders!$A:$H,8,FALSE)</f>
        <v>2003-Q4</v>
      </c>
      <c r="H915" t="str">
        <f>VLOOKUP(orderdetails[[#This Row],[orderNumber]],orders!A:I,9,FALSE)</f>
        <v>2003-11</v>
      </c>
      <c r="I915" t="str">
        <f>VLOOKUP(orderdetails[[#This Row],[productCode]],products!$A:$I,3,FALSE)</f>
        <v>Trucks and Buses</v>
      </c>
      <c r="J915" t="str">
        <f>VLOOKUP(orderdetails[[#This Row],[productCode]],products!A:I,2,FALSE)</f>
        <v>1954 Greyhound Scenicruiser</v>
      </c>
    </row>
    <row r="916" spans="1:10" x14ac:dyDescent="0.25">
      <c r="A916">
        <v>10195</v>
      </c>
      <c r="B916" t="s">
        <v>338</v>
      </c>
      <c r="C916">
        <v>33</v>
      </c>
      <c r="D916">
        <v>59.03</v>
      </c>
      <c r="E916">
        <v>1</v>
      </c>
      <c r="F916">
        <f>orderdetails[[#This Row],[quantityOrdered]]*orderdetails[[#This Row],[priceEach]]</f>
        <v>1947.99</v>
      </c>
      <c r="G916" t="str">
        <f>VLOOKUP(orderdetails[[#This Row],[orderNumber]],orders!$A:$H,8,FALSE)</f>
        <v>2003-Q4</v>
      </c>
      <c r="H916" t="str">
        <f>VLOOKUP(orderdetails[[#This Row],[orderNumber]],orders!A:I,9,FALSE)</f>
        <v>2003-11</v>
      </c>
      <c r="I916" t="str">
        <f>VLOOKUP(orderdetails[[#This Row],[productCode]],products!$A:$I,3,FALSE)</f>
        <v>Trains</v>
      </c>
      <c r="J916" t="str">
        <f>VLOOKUP(orderdetails[[#This Row],[productCode]],products!A:I,2,FALSE)</f>
        <v>1950's Chicago Surface Lines Streetcar</v>
      </c>
    </row>
    <row r="917" spans="1:10" x14ac:dyDescent="0.25">
      <c r="A917">
        <v>10195</v>
      </c>
      <c r="B917" t="s">
        <v>339</v>
      </c>
      <c r="C917">
        <v>49</v>
      </c>
      <c r="D917">
        <v>97.23</v>
      </c>
      <c r="E917">
        <v>4</v>
      </c>
      <c r="F917">
        <f>orderdetails[[#This Row],[quantityOrdered]]*orderdetails[[#This Row],[priceEach]]</f>
        <v>4764.2700000000004</v>
      </c>
      <c r="G917" t="str">
        <f>VLOOKUP(orderdetails[[#This Row],[orderNumber]],orders!$A:$H,8,FALSE)</f>
        <v>2003-Q4</v>
      </c>
      <c r="H917" t="str">
        <f>VLOOKUP(orderdetails[[#This Row],[orderNumber]],orders!A:I,9,FALSE)</f>
        <v>2003-11</v>
      </c>
      <c r="I917" t="str">
        <f>VLOOKUP(orderdetails[[#This Row],[productCode]],products!$A:$I,3,FALSE)</f>
        <v>Trucks and Buses</v>
      </c>
      <c r="J917" t="str">
        <f>VLOOKUP(orderdetails[[#This Row],[productCode]],products!A:I,2,FALSE)</f>
        <v>Diamond T620 Semi-Skirted Tanker</v>
      </c>
    </row>
    <row r="918" spans="1:10" x14ac:dyDescent="0.25">
      <c r="A918">
        <v>10196</v>
      </c>
      <c r="B918" t="s">
        <v>342</v>
      </c>
      <c r="C918">
        <v>47</v>
      </c>
      <c r="D918">
        <v>203.64</v>
      </c>
      <c r="E918">
        <v>5</v>
      </c>
      <c r="F918">
        <f>orderdetails[[#This Row],[quantityOrdered]]*orderdetails[[#This Row],[priceEach]]</f>
        <v>9571.08</v>
      </c>
      <c r="G918" t="str">
        <f>VLOOKUP(orderdetails[[#This Row],[orderNumber]],orders!$A:$H,8,FALSE)</f>
        <v>2003-Q4</v>
      </c>
      <c r="H918" t="str">
        <f>VLOOKUP(orderdetails[[#This Row],[orderNumber]],orders!A:I,9,FALSE)</f>
        <v>2003-11</v>
      </c>
      <c r="I918" t="str">
        <f>VLOOKUP(orderdetails[[#This Row],[productCode]],products!$A:$I,3,FALSE)</f>
        <v>Classic Cars</v>
      </c>
      <c r="J918" t="str">
        <f>VLOOKUP(orderdetails[[#This Row],[productCode]],products!A:I,2,FALSE)</f>
        <v>2001 Ferrari Enzo</v>
      </c>
    </row>
    <row r="919" spans="1:10" x14ac:dyDescent="0.25">
      <c r="A919">
        <v>10196</v>
      </c>
      <c r="B919" t="s">
        <v>328</v>
      </c>
      <c r="C919">
        <v>24</v>
      </c>
      <c r="D919">
        <v>151.08000000000001</v>
      </c>
      <c r="E919">
        <v>6</v>
      </c>
      <c r="F919">
        <f>orderdetails[[#This Row],[quantityOrdered]]*orderdetails[[#This Row],[priceEach]]</f>
        <v>3625.92</v>
      </c>
      <c r="G919" t="str">
        <f>VLOOKUP(orderdetails[[#This Row],[orderNumber]],orders!$A:$H,8,FALSE)</f>
        <v>2003-Q4</v>
      </c>
      <c r="H919" t="str">
        <f>VLOOKUP(orderdetails[[#This Row],[orderNumber]],orders!A:I,9,FALSE)</f>
        <v>2003-11</v>
      </c>
      <c r="I919" t="str">
        <f>VLOOKUP(orderdetails[[#This Row],[productCode]],products!$A:$I,3,FALSE)</f>
        <v>Classic Cars</v>
      </c>
      <c r="J919" t="str">
        <f>VLOOKUP(orderdetails[[#This Row],[productCode]],products!A:I,2,FALSE)</f>
        <v>1969 Corvair Monza</v>
      </c>
    </row>
    <row r="920" spans="1:10" x14ac:dyDescent="0.25">
      <c r="A920">
        <v>10196</v>
      </c>
      <c r="B920" t="s">
        <v>343</v>
      </c>
      <c r="C920">
        <v>38</v>
      </c>
      <c r="D920">
        <v>147.07</v>
      </c>
      <c r="E920">
        <v>4</v>
      </c>
      <c r="F920">
        <f>orderdetails[[#This Row],[quantityOrdered]]*orderdetails[[#This Row],[priceEach]]</f>
        <v>5588.66</v>
      </c>
      <c r="G920" t="str">
        <f>VLOOKUP(orderdetails[[#This Row],[orderNumber]],orders!$A:$H,8,FALSE)</f>
        <v>2003-Q4</v>
      </c>
      <c r="H920" t="str">
        <f>VLOOKUP(orderdetails[[#This Row],[orderNumber]],orders!A:I,9,FALSE)</f>
        <v>2003-11</v>
      </c>
      <c r="I920" t="str">
        <f>VLOOKUP(orderdetails[[#This Row],[productCode]],products!$A:$I,3,FALSE)</f>
        <v>Classic Cars</v>
      </c>
      <c r="J920" t="str">
        <f>VLOOKUP(orderdetails[[#This Row],[productCode]],products!A:I,2,FALSE)</f>
        <v>1969 Ford Falcon</v>
      </c>
    </row>
    <row r="921" spans="1:10" x14ac:dyDescent="0.25">
      <c r="A921">
        <v>10196</v>
      </c>
      <c r="B921" t="s">
        <v>344</v>
      </c>
      <c r="C921">
        <v>49</v>
      </c>
      <c r="D921">
        <v>127.03</v>
      </c>
      <c r="E921">
        <v>1</v>
      </c>
      <c r="F921">
        <f>orderdetails[[#This Row],[quantityOrdered]]*orderdetails[[#This Row],[priceEach]]</f>
        <v>6224.47</v>
      </c>
      <c r="G921" t="str">
        <f>VLOOKUP(orderdetails[[#This Row],[orderNumber]],orders!$A:$H,8,FALSE)</f>
        <v>2003-Q4</v>
      </c>
      <c r="H921" t="str">
        <f>VLOOKUP(orderdetails[[#This Row],[orderNumber]],orders!A:I,9,FALSE)</f>
        <v>2003-11</v>
      </c>
      <c r="I921" t="str">
        <f>VLOOKUP(orderdetails[[#This Row],[productCode]],products!$A:$I,3,FALSE)</f>
        <v>Vintage Cars</v>
      </c>
      <c r="J921" t="str">
        <f>VLOOKUP(orderdetails[[#This Row],[productCode]],products!A:I,2,FALSE)</f>
        <v>1903 Ford Model A</v>
      </c>
    </row>
    <row r="922" spans="1:10" x14ac:dyDescent="0.25">
      <c r="A922">
        <v>10196</v>
      </c>
      <c r="B922" t="s">
        <v>345</v>
      </c>
      <c r="C922">
        <v>35</v>
      </c>
      <c r="D922">
        <v>81.680000000000007</v>
      </c>
      <c r="E922">
        <v>3</v>
      </c>
      <c r="F922">
        <f>orderdetails[[#This Row],[quantityOrdered]]*orderdetails[[#This Row],[priceEach]]</f>
        <v>2858.8</v>
      </c>
      <c r="G922" t="str">
        <f>VLOOKUP(orderdetails[[#This Row],[orderNumber]],orders!$A:$H,8,FALSE)</f>
        <v>2003-Q4</v>
      </c>
      <c r="H922" t="str">
        <f>VLOOKUP(orderdetails[[#This Row],[orderNumber]],orders!A:I,9,FALSE)</f>
        <v>2003-11</v>
      </c>
      <c r="I922" t="str">
        <f>VLOOKUP(orderdetails[[#This Row],[productCode]],products!$A:$I,3,FALSE)</f>
        <v>Trains</v>
      </c>
      <c r="J922" t="str">
        <f>VLOOKUP(orderdetails[[#This Row],[productCode]],products!A:I,2,FALSE)</f>
        <v>Collectable Wooden Train</v>
      </c>
    </row>
    <row r="923" spans="1:10" x14ac:dyDescent="0.25">
      <c r="A923">
        <v>10196</v>
      </c>
      <c r="B923" t="s">
        <v>333</v>
      </c>
      <c r="C923">
        <v>27</v>
      </c>
      <c r="D923">
        <v>126.39</v>
      </c>
      <c r="E923">
        <v>8</v>
      </c>
      <c r="F923">
        <f>orderdetails[[#This Row],[quantityOrdered]]*orderdetails[[#This Row],[priceEach]]</f>
        <v>3412.53</v>
      </c>
      <c r="G923" t="str">
        <f>VLOOKUP(orderdetails[[#This Row],[orderNumber]],orders!$A:$H,8,FALSE)</f>
        <v>2003-Q4</v>
      </c>
      <c r="H923" t="str">
        <f>VLOOKUP(orderdetails[[#This Row],[orderNumber]],orders!A:I,9,FALSE)</f>
        <v>2003-11</v>
      </c>
      <c r="I923" t="str">
        <f>VLOOKUP(orderdetails[[#This Row],[productCode]],products!$A:$I,3,FALSE)</f>
        <v>Classic Cars</v>
      </c>
      <c r="J923" t="str">
        <f>VLOOKUP(orderdetails[[#This Row],[productCode]],products!A:I,2,FALSE)</f>
        <v>1970 Triumph Spitfire</v>
      </c>
    </row>
    <row r="924" spans="1:10" x14ac:dyDescent="0.25">
      <c r="A924">
        <v>10196</v>
      </c>
      <c r="B924" t="s">
        <v>340</v>
      </c>
      <c r="C924">
        <v>46</v>
      </c>
      <c r="D924">
        <v>56.82</v>
      </c>
      <c r="E924">
        <v>7</v>
      </c>
      <c r="F924">
        <f>orderdetails[[#This Row],[quantityOrdered]]*orderdetails[[#This Row],[priceEach]]</f>
        <v>2613.7199999999998</v>
      </c>
      <c r="G924" t="str">
        <f>VLOOKUP(orderdetails[[#This Row],[orderNumber]],orders!$A:$H,8,FALSE)</f>
        <v>2003-Q4</v>
      </c>
      <c r="H924" t="str">
        <f>VLOOKUP(orderdetails[[#This Row],[orderNumber]],orders!A:I,9,FALSE)</f>
        <v>2003-11</v>
      </c>
      <c r="I924" t="str">
        <f>VLOOKUP(orderdetails[[#This Row],[productCode]],products!$A:$I,3,FALSE)</f>
        <v>Trains</v>
      </c>
      <c r="J924" t="str">
        <f>VLOOKUP(orderdetails[[#This Row],[productCode]],products!A:I,2,FALSE)</f>
        <v>1962 City of Detroit Streetcar</v>
      </c>
    </row>
    <row r="925" spans="1:10" x14ac:dyDescent="0.25">
      <c r="A925">
        <v>10196</v>
      </c>
      <c r="B925" t="s">
        <v>351</v>
      </c>
      <c r="C925">
        <v>50</v>
      </c>
      <c r="D925">
        <v>84.88</v>
      </c>
      <c r="E925">
        <v>2</v>
      </c>
      <c r="F925">
        <f>orderdetails[[#This Row],[quantityOrdered]]*orderdetails[[#This Row],[priceEach]]</f>
        <v>4244</v>
      </c>
      <c r="G925" t="str">
        <f>VLOOKUP(orderdetails[[#This Row],[orderNumber]],orders!$A:$H,8,FALSE)</f>
        <v>2003-Q4</v>
      </c>
      <c r="H925" t="str">
        <f>VLOOKUP(orderdetails[[#This Row],[orderNumber]],orders!A:I,9,FALSE)</f>
        <v>2003-11</v>
      </c>
      <c r="I925" t="str">
        <f>VLOOKUP(orderdetails[[#This Row],[productCode]],products!$A:$I,3,FALSE)</f>
        <v>Ships</v>
      </c>
      <c r="J925" t="str">
        <f>VLOOKUP(orderdetails[[#This Row],[productCode]],products!A:I,2,FALSE)</f>
        <v>The Mayflower</v>
      </c>
    </row>
    <row r="926" spans="1:10" x14ac:dyDescent="0.25">
      <c r="A926">
        <v>10197</v>
      </c>
      <c r="B926" t="s">
        <v>341</v>
      </c>
      <c r="C926">
        <v>45</v>
      </c>
      <c r="D926">
        <v>118.32</v>
      </c>
      <c r="E926">
        <v>6</v>
      </c>
      <c r="F926">
        <f>orderdetails[[#This Row],[quantityOrdered]]*orderdetails[[#This Row],[priceEach]]</f>
        <v>5324.4</v>
      </c>
      <c r="G926" t="str">
        <f>VLOOKUP(orderdetails[[#This Row],[orderNumber]],orders!$A:$H,8,FALSE)</f>
        <v>2003-Q4</v>
      </c>
      <c r="H926" t="str">
        <f>VLOOKUP(orderdetails[[#This Row],[orderNumber]],orders!A:I,9,FALSE)</f>
        <v>2003-11</v>
      </c>
      <c r="I926" t="str">
        <f>VLOOKUP(orderdetails[[#This Row],[productCode]],products!$A:$I,3,FALSE)</f>
        <v>Classic Cars</v>
      </c>
      <c r="J926" t="str">
        <f>VLOOKUP(orderdetails[[#This Row],[productCode]],products!A:I,2,FALSE)</f>
        <v>1972 Alfa Romeo GTA</v>
      </c>
    </row>
    <row r="927" spans="1:10" x14ac:dyDescent="0.25">
      <c r="A927">
        <v>10197</v>
      </c>
      <c r="B927" t="s">
        <v>358</v>
      </c>
      <c r="C927">
        <v>46</v>
      </c>
      <c r="D927">
        <v>83.44</v>
      </c>
      <c r="E927">
        <v>4</v>
      </c>
      <c r="F927">
        <f>orderdetails[[#This Row],[quantityOrdered]]*orderdetails[[#This Row],[priceEach]]</f>
        <v>3838.24</v>
      </c>
      <c r="G927" t="str">
        <f>VLOOKUP(orderdetails[[#This Row],[orderNumber]],orders!$A:$H,8,FALSE)</f>
        <v>2003-Q4</v>
      </c>
      <c r="H927" t="str">
        <f>VLOOKUP(orderdetails[[#This Row],[orderNumber]],orders!A:I,9,FALSE)</f>
        <v>2003-11</v>
      </c>
      <c r="I927" t="str">
        <f>VLOOKUP(orderdetails[[#This Row],[productCode]],products!$A:$I,3,FALSE)</f>
        <v>Ships</v>
      </c>
      <c r="J927" t="str">
        <f>VLOOKUP(orderdetails[[#This Row],[productCode]],products!A:I,2,FALSE)</f>
        <v>1999 Yamaha Speed Boat</v>
      </c>
    </row>
    <row r="928" spans="1:10" x14ac:dyDescent="0.25">
      <c r="A928">
        <v>10197</v>
      </c>
      <c r="B928" t="s">
        <v>359</v>
      </c>
      <c r="C928">
        <v>22</v>
      </c>
      <c r="D928">
        <v>85.75</v>
      </c>
      <c r="E928">
        <v>3</v>
      </c>
      <c r="F928">
        <f>orderdetails[[#This Row],[quantityOrdered]]*orderdetails[[#This Row],[priceEach]]</f>
        <v>1886.5</v>
      </c>
      <c r="G928" t="str">
        <f>VLOOKUP(orderdetails[[#This Row],[orderNumber]],orders!$A:$H,8,FALSE)</f>
        <v>2003-Q4</v>
      </c>
      <c r="H928" t="str">
        <f>VLOOKUP(orderdetails[[#This Row],[orderNumber]],orders!A:I,9,FALSE)</f>
        <v>2003-11</v>
      </c>
      <c r="I928" t="str">
        <f>VLOOKUP(orderdetails[[#This Row],[productCode]],products!$A:$I,3,FALSE)</f>
        <v>Vintage Cars</v>
      </c>
      <c r="J928" t="str">
        <f>VLOOKUP(orderdetails[[#This Row],[productCode]],products!A:I,2,FALSE)</f>
        <v>1941 Chevrolet Special Deluxe Cabriolet</v>
      </c>
    </row>
    <row r="929" spans="1:10" x14ac:dyDescent="0.25">
      <c r="A929">
        <v>10197</v>
      </c>
      <c r="B929" t="s">
        <v>346</v>
      </c>
      <c r="C929">
        <v>50</v>
      </c>
      <c r="D929">
        <v>78.989999999999995</v>
      </c>
      <c r="E929">
        <v>14</v>
      </c>
      <c r="F929">
        <f>orderdetails[[#This Row],[quantityOrdered]]*orderdetails[[#This Row],[priceEach]]</f>
        <v>3949.4999999999995</v>
      </c>
      <c r="G929" t="str">
        <f>VLOOKUP(orderdetails[[#This Row],[orderNumber]],orders!$A:$H,8,FALSE)</f>
        <v>2003-Q4</v>
      </c>
      <c r="H929" t="str">
        <f>VLOOKUP(orderdetails[[#This Row],[orderNumber]],orders!A:I,9,FALSE)</f>
        <v>2003-11</v>
      </c>
      <c r="I929" t="str">
        <f>VLOOKUP(orderdetails[[#This Row],[productCode]],products!$A:$I,3,FALSE)</f>
        <v>Vintage Cars</v>
      </c>
      <c r="J929" t="str">
        <f>VLOOKUP(orderdetails[[#This Row],[productCode]],products!A:I,2,FALSE)</f>
        <v>1904 Buick Runabout</v>
      </c>
    </row>
    <row r="930" spans="1:10" x14ac:dyDescent="0.25">
      <c r="A930">
        <v>10197</v>
      </c>
      <c r="B930" t="s">
        <v>347</v>
      </c>
      <c r="C930">
        <v>41</v>
      </c>
      <c r="D930">
        <v>109.37</v>
      </c>
      <c r="E930">
        <v>13</v>
      </c>
      <c r="F930">
        <f>orderdetails[[#This Row],[quantityOrdered]]*orderdetails[[#This Row],[priceEach]]</f>
        <v>4484.17</v>
      </c>
      <c r="G930" t="str">
        <f>VLOOKUP(orderdetails[[#This Row],[orderNumber]],orders!$A:$H,8,FALSE)</f>
        <v>2003-Q4</v>
      </c>
      <c r="H930" t="str">
        <f>VLOOKUP(orderdetails[[#This Row],[orderNumber]],orders!A:I,9,FALSE)</f>
        <v>2003-11</v>
      </c>
      <c r="I930" t="str">
        <f>VLOOKUP(orderdetails[[#This Row],[productCode]],products!$A:$I,3,FALSE)</f>
        <v>Ships</v>
      </c>
      <c r="J930" t="str">
        <f>VLOOKUP(orderdetails[[#This Row],[productCode]],products!A:I,2,FALSE)</f>
        <v>18th century schooner</v>
      </c>
    </row>
    <row r="931" spans="1:10" x14ac:dyDescent="0.25">
      <c r="A931">
        <v>10197</v>
      </c>
      <c r="B931" t="s">
        <v>348</v>
      </c>
      <c r="C931">
        <v>47</v>
      </c>
      <c r="D931">
        <v>83.2</v>
      </c>
      <c r="E931">
        <v>8</v>
      </c>
      <c r="F931">
        <f>orderdetails[[#This Row],[quantityOrdered]]*orderdetails[[#This Row],[priceEach]]</f>
        <v>3910.4</v>
      </c>
      <c r="G931" t="str">
        <f>VLOOKUP(orderdetails[[#This Row],[orderNumber]],orders!$A:$H,8,FALSE)</f>
        <v>2003-Q4</v>
      </c>
      <c r="H931" t="str">
        <f>VLOOKUP(orderdetails[[#This Row],[orderNumber]],orders!A:I,9,FALSE)</f>
        <v>2003-11</v>
      </c>
      <c r="I931" t="str">
        <f>VLOOKUP(orderdetails[[#This Row],[productCode]],products!$A:$I,3,FALSE)</f>
        <v>Vintage Cars</v>
      </c>
      <c r="J931" t="str">
        <f>VLOOKUP(orderdetails[[#This Row],[productCode]],products!A:I,2,FALSE)</f>
        <v>1912 Ford Model T Delivery Wagon</v>
      </c>
    </row>
    <row r="932" spans="1:10" x14ac:dyDescent="0.25">
      <c r="A932">
        <v>10197</v>
      </c>
      <c r="B932" t="s">
        <v>349</v>
      </c>
      <c r="C932">
        <v>22</v>
      </c>
      <c r="D932">
        <v>67.930000000000007</v>
      </c>
      <c r="E932">
        <v>5</v>
      </c>
      <c r="F932">
        <f>orderdetails[[#This Row],[quantityOrdered]]*orderdetails[[#This Row],[priceEach]]</f>
        <v>1494.46</v>
      </c>
      <c r="G932" t="str">
        <f>VLOOKUP(orderdetails[[#This Row],[orderNumber]],orders!$A:$H,8,FALSE)</f>
        <v>2003-Q4</v>
      </c>
      <c r="H932" t="str">
        <f>VLOOKUP(orderdetails[[#This Row],[orderNumber]],orders!A:I,9,FALSE)</f>
        <v>2003-11</v>
      </c>
      <c r="I932" t="str">
        <f>VLOOKUP(orderdetails[[#This Row],[productCode]],products!$A:$I,3,FALSE)</f>
        <v>Vintage Cars</v>
      </c>
      <c r="J932" t="str">
        <f>VLOOKUP(orderdetails[[#This Row],[productCode]],products!A:I,2,FALSE)</f>
        <v>1940 Ford Delivery Sedan</v>
      </c>
    </row>
    <row r="933" spans="1:10" x14ac:dyDescent="0.25">
      <c r="A933">
        <v>10197</v>
      </c>
      <c r="B933" t="s">
        <v>350</v>
      </c>
      <c r="C933">
        <v>23</v>
      </c>
      <c r="D933">
        <v>60</v>
      </c>
      <c r="E933">
        <v>9</v>
      </c>
      <c r="F933">
        <f>orderdetails[[#This Row],[quantityOrdered]]*orderdetails[[#This Row],[priceEach]]</f>
        <v>1380</v>
      </c>
      <c r="G933" t="str">
        <f>VLOOKUP(orderdetails[[#This Row],[orderNumber]],orders!$A:$H,8,FALSE)</f>
        <v>2003-Q4</v>
      </c>
      <c r="H933" t="str">
        <f>VLOOKUP(orderdetails[[#This Row],[orderNumber]],orders!A:I,9,FALSE)</f>
        <v>2003-11</v>
      </c>
      <c r="I933" t="str">
        <f>VLOOKUP(orderdetails[[#This Row],[productCode]],products!$A:$I,3,FALSE)</f>
        <v>Ships</v>
      </c>
      <c r="J933" t="str">
        <f>VLOOKUP(orderdetails[[#This Row],[productCode]],products!A:I,2,FALSE)</f>
        <v>The Schooner Bluenose</v>
      </c>
    </row>
    <row r="934" spans="1:10" x14ac:dyDescent="0.25">
      <c r="A934">
        <v>10197</v>
      </c>
      <c r="B934" t="s">
        <v>368</v>
      </c>
      <c r="C934">
        <v>24</v>
      </c>
      <c r="D934">
        <v>78.75</v>
      </c>
      <c r="E934">
        <v>2</v>
      </c>
      <c r="F934">
        <f>orderdetails[[#This Row],[quantityOrdered]]*orderdetails[[#This Row],[priceEach]]</f>
        <v>1890</v>
      </c>
      <c r="G934" t="str">
        <f>VLOOKUP(orderdetails[[#This Row],[orderNumber]],orders!$A:$H,8,FALSE)</f>
        <v>2003-Q4</v>
      </c>
      <c r="H934" t="str">
        <f>VLOOKUP(orderdetails[[#This Row],[orderNumber]],orders!A:I,9,FALSE)</f>
        <v>2003-11</v>
      </c>
      <c r="I934" t="str">
        <f>VLOOKUP(orderdetails[[#This Row],[productCode]],products!$A:$I,3,FALSE)</f>
        <v>Ships</v>
      </c>
      <c r="J934" t="str">
        <f>VLOOKUP(orderdetails[[#This Row],[productCode]],products!A:I,2,FALSE)</f>
        <v>HMS Bounty</v>
      </c>
    </row>
    <row r="935" spans="1:10" x14ac:dyDescent="0.25">
      <c r="A935">
        <v>10197</v>
      </c>
      <c r="B935" t="s">
        <v>352</v>
      </c>
      <c r="C935">
        <v>50</v>
      </c>
      <c r="D935">
        <v>66.5</v>
      </c>
      <c r="E935">
        <v>7</v>
      </c>
      <c r="F935">
        <f>orderdetails[[#This Row],[quantityOrdered]]*orderdetails[[#This Row],[priceEach]]</f>
        <v>3325</v>
      </c>
      <c r="G935" t="str">
        <f>VLOOKUP(orderdetails[[#This Row],[orderNumber]],orders!$A:$H,8,FALSE)</f>
        <v>2003-Q4</v>
      </c>
      <c r="H935" t="str">
        <f>VLOOKUP(orderdetails[[#This Row],[orderNumber]],orders!A:I,9,FALSE)</f>
        <v>2003-11</v>
      </c>
      <c r="I935" t="str">
        <f>VLOOKUP(orderdetails[[#This Row],[productCode]],products!$A:$I,3,FALSE)</f>
        <v>Ships</v>
      </c>
      <c r="J935" t="str">
        <f>VLOOKUP(orderdetails[[#This Row],[productCode]],products!A:I,2,FALSE)</f>
        <v>The USS Constitution Ship</v>
      </c>
    </row>
    <row r="936" spans="1:10" x14ac:dyDescent="0.25">
      <c r="A936">
        <v>10197</v>
      </c>
      <c r="B936" t="s">
        <v>353</v>
      </c>
      <c r="C936">
        <v>27</v>
      </c>
      <c r="D936">
        <v>100.17</v>
      </c>
      <c r="E936">
        <v>10</v>
      </c>
      <c r="F936">
        <f>orderdetails[[#This Row],[quantityOrdered]]*orderdetails[[#This Row],[priceEach]]</f>
        <v>2704.59</v>
      </c>
      <c r="G936" t="str">
        <f>VLOOKUP(orderdetails[[#This Row],[orderNumber]],orders!$A:$H,8,FALSE)</f>
        <v>2003-Q4</v>
      </c>
      <c r="H936" t="str">
        <f>VLOOKUP(orderdetails[[#This Row],[orderNumber]],orders!A:I,9,FALSE)</f>
        <v>2003-11</v>
      </c>
      <c r="I936" t="str">
        <f>VLOOKUP(orderdetails[[#This Row],[productCode]],products!$A:$I,3,FALSE)</f>
        <v>Ships</v>
      </c>
      <c r="J936" t="str">
        <f>VLOOKUP(orderdetails[[#This Row],[productCode]],products!A:I,2,FALSE)</f>
        <v>The Titanic</v>
      </c>
    </row>
    <row r="937" spans="1:10" x14ac:dyDescent="0.25">
      <c r="A937">
        <v>10197</v>
      </c>
      <c r="B937" t="s">
        <v>354</v>
      </c>
      <c r="C937">
        <v>35</v>
      </c>
      <c r="D937">
        <v>88.39</v>
      </c>
      <c r="E937">
        <v>11</v>
      </c>
      <c r="F937">
        <f>orderdetails[[#This Row],[quantityOrdered]]*orderdetails[[#This Row],[priceEach]]</f>
        <v>3093.65</v>
      </c>
      <c r="G937" t="str">
        <f>VLOOKUP(orderdetails[[#This Row],[orderNumber]],orders!$A:$H,8,FALSE)</f>
        <v>2003-Q4</v>
      </c>
      <c r="H937" t="str">
        <f>VLOOKUP(orderdetails[[#This Row],[orderNumber]],orders!A:I,9,FALSE)</f>
        <v>2003-11</v>
      </c>
      <c r="I937" t="str">
        <f>VLOOKUP(orderdetails[[#This Row],[productCode]],products!$A:$I,3,FALSE)</f>
        <v>Ships</v>
      </c>
      <c r="J937" t="str">
        <f>VLOOKUP(orderdetails[[#This Row],[productCode]],products!A:I,2,FALSE)</f>
        <v>The Queen Mary</v>
      </c>
    </row>
    <row r="938" spans="1:10" x14ac:dyDescent="0.25">
      <c r="A938">
        <v>10197</v>
      </c>
      <c r="B938" t="s">
        <v>373</v>
      </c>
      <c r="C938">
        <v>29</v>
      </c>
      <c r="D938">
        <v>39.729999999999997</v>
      </c>
      <c r="E938">
        <v>1</v>
      </c>
      <c r="F938">
        <f>orderdetails[[#This Row],[quantityOrdered]]*orderdetails[[#This Row],[priceEach]]</f>
        <v>1152.1699999999998</v>
      </c>
      <c r="G938" t="str">
        <f>VLOOKUP(orderdetails[[#This Row],[orderNumber]],orders!$A:$H,8,FALSE)</f>
        <v>2003-Q4</v>
      </c>
      <c r="H938" t="str">
        <f>VLOOKUP(orderdetails[[#This Row],[orderNumber]],orders!A:I,9,FALSE)</f>
        <v>2003-11</v>
      </c>
      <c r="I938" t="str">
        <f>VLOOKUP(orderdetails[[#This Row],[productCode]],products!$A:$I,3,FALSE)</f>
        <v>Planes</v>
      </c>
      <c r="J938" t="str">
        <f>VLOOKUP(orderdetails[[#This Row],[productCode]],products!A:I,2,FALSE)</f>
        <v>Boeing X-32A JSF</v>
      </c>
    </row>
    <row r="939" spans="1:10" x14ac:dyDescent="0.25">
      <c r="A939">
        <v>10197</v>
      </c>
      <c r="B939" t="s">
        <v>355</v>
      </c>
      <c r="C939">
        <v>42</v>
      </c>
      <c r="D939">
        <v>48.59</v>
      </c>
      <c r="E939">
        <v>12</v>
      </c>
      <c r="F939">
        <f>orderdetails[[#This Row],[quantityOrdered]]*orderdetails[[#This Row],[priceEach]]</f>
        <v>2040.7800000000002</v>
      </c>
      <c r="G939" t="str">
        <f>VLOOKUP(orderdetails[[#This Row],[orderNumber]],orders!$A:$H,8,FALSE)</f>
        <v>2003-Q4</v>
      </c>
      <c r="H939" t="str">
        <f>VLOOKUP(orderdetails[[#This Row],[orderNumber]],orders!A:I,9,FALSE)</f>
        <v>2003-11</v>
      </c>
      <c r="I939" t="str">
        <f>VLOOKUP(orderdetails[[#This Row],[productCode]],products!$A:$I,3,FALSE)</f>
        <v>Ships</v>
      </c>
      <c r="J939" t="str">
        <f>VLOOKUP(orderdetails[[#This Row],[productCode]],products!A:I,2,FALSE)</f>
        <v>Pont Yacht</v>
      </c>
    </row>
    <row r="940" spans="1:10" x14ac:dyDescent="0.25">
      <c r="A940">
        <v>10198</v>
      </c>
      <c r="B940" t="s">
        <v>356</v>
      </c>
      <c r="C940">
        <v>42</v>
      </c>
      <c r="D940">
        <v>149.81</v>
      </c>
      <c r="E940">
        <v>4</v>
      </c>
      <c r="F940">
        <f>orderdetails[[#This Row],[quantityOrdered]]*orderdetails[[#This Row],[priceEach]]</f>
        <v>6292.02</v>
      </c>
      <c r="G940" t="str">
        <f>VLOOKUP(orderdetails[[#This Row],[orderNumber]],orders!$A:$H,8,FALSE)</f>
        <v>2003-Q4</v>
      </c>
      <c r="H940" t="str">
        <f>VLOOKUP(orderdetails[[#This Row],[orderNumber]],orders!A:I,9,FALSE)</f>
        <v>2003-11</v>
      </c>
      <c r="I940" t="str">
        <f>VLOOKUP(orderdetails[[#This Row],[productCode]],products!$A:$I,3,FALSE)</f>
        <v>Planes</v>
      </c>
      <c r="J940" t="str">
        <f>VLOOKUP(orderdetails[[#This Row],[productCode]],products!A:I,2,FALSE)</f>
        <v>1980s Black Hawk Helicopter</v>
      </c>
    </row>
    <row r="941" spans="1:10" x14ac:dyDescent="0.25">
      <c r="A941">
        <v>10198</v>
      </c>
      <c r="B941" t="s">
        <v>361</v>
      </c>
      <c r="C941">
        <v>48</v>
      </c>
      <c r="D941">
        <v>60.97</v>
      </c>
      <c r="E941">
        <v>5</v>
      </c>
      <c r="F941">
        <f>orderdetails[[#This Row],[quantityOrdered]]*orderdetails[[#This Row],[priceEach]]</f>
        <v>2926.56</v>
      </c>
      <c r="G941" t="str">
        <f>VLOOKUP(orderdetails[[#This Row],[orderNumber]],orders!$A:$H,8,FALSE)</f>
        <v>2003-Q4</v>
      </c>
      <c r="H941" t="str">
        <f>VLOOKUP(orderdetails[[#This Row],[orderNumber]],orders!A:I,9,FALSE)</f>
        <v>2003-11</v>
      </c>
      <c r="I941" t="str">
        <f>VLOOKUP(orderdetails[[#This Row],[productCode]],products!$A:$I,3,FALSE)</f>
        <v>Planes</v>
      </c>
      <c r="J941" t="str">
        <f>VLOOKUP(orderdetails[[#This Row],[productCode]],products!A:I,2,FALSE)</f>
        <v>1900s Vintage Bi-Plane</v>
      </c>
    </row>
    <row r="942" spans="1:10" x14ac:dyDescent="0.25">
      <c r="A942">
        <v>10198</v>
      </c>
      <c r="B942" t="s">
        <v>362</v>
      </c>
      <c r="C942">
        <v>27</v>
      </c>
      <c r="D942">
        <v>61.81</v>
      </c>
      <c r="E942">
        <v>6</v>
      </c>
      <c r="F942">
        <f>orderdetails[[#This Row],[quantityOrdered]]*orderdetails[[#This Row],[priceEach]]</f>
        <v>1668.8700000000001</v>
      </c>
      <c r="G942" t="str">
        <f>VLOOKUP(orderdetails[[#This Row],[orderNumber]],orders!$A:$H,8,FALSE)</f>
        <v>2003-Q4</v>
      </c>
      <c r="H942" t="str">
        <f>VLOOKUP(orderdetails[[#This Row],[orderNumber]],orders!A:I,9,FALSE)</f>
        <v>2003-11</v>
      </c>
      <c r="I942" t="str">
        <f>VLOOKUP(orderdetails[[#This Row],[productCode]],products!$A:$I,3,FALSE)</f>
        <v>Vintage Cars</v>
      </c>
      <c r="J942" t="str">
        <f>VLOOKUP(orderdetails[[#This Row],[productCode]],products!A:I,2,FALSE)</f>
        <v>1937 Horch 930V Limousine</v>
      </c>
    </row>
    <row r="943" spans="1:10" x14ac:dyDescent="0.25">
      <c r="A943">
        <v>10198</v>
      </c>
      <c r="B943" t="s">
        <v>363</v>
      </c>
      <c r="C943">
        <v>43</v>
      </c>
      <c r="D943">
        <v>65.510000000000005</v>
      </c>
      <c r="E943">
        <v>3</v>
      </c>
      <c r="F943">
        <f>orderdetails[[#This Row],[quantityOrdered]]*orderdetails[[#This Row],[priceEach]]</f>
        <v>2816.9300000000003</v>
      </c>
      <c r="G943" t="str">
        <f>VLOOKUP(orderdetails[[#This Row],[orderNumber]],orders!$A:$H,8,FALSE)</f>
        <v>2003-Q4</v>
      </c>
      <c r="H943" t="str">
        <f>VLOOKUP(orderdetails[[#This Row],[orderNumber]],orders!A:I,9,FALSE)</f>
        <v>2003-11</v>
      </c>
      <c r="I943" t="str">
        <f>VLOOKUP(orderdetails[[#This Row],[productCode]],products!$A:$I,3,FALSE)</f>
        <v>Planes</v>
      </c>
      <c r="J943" t="str">
        <f>VLOOKUP(orderdetails[[#This Row],[productCode]],products!A:I,2,FALSE)</f>
        <v>Corsair F4U ( Bird Cage)</v>
      </c>
    </row>
    <row r="944" spans="1:10" x14ac:dyDescent="0.25">
      <c r="A944">
        <v>10198</v>
      </c>
      <c r="B944" t="s">
        <v>369</v>
      </c>
      <c r="C944">
        <v>42</v>
      </c>
      <c r="D944">
        <v>94.73</v>
      </c>
      <c r="E944">
        <v>1</v>
      </c>
      <c r="F944">
        <f>orderdetails[[#This Row],[quantityOrdered]]*orderdetails[[#This Row],[priceEach]]</f>
        <v>3978.6600000000003</v>
      </c>
      <c r="G944" t="str">
        <f>VLOOKUP(orderdetails[[#This Row],[orderNumber]],orders!$A:$H,8,FALSE)</f>
        <v>2003-Q4</v>
      </c>
      <c r="H944" t="str">
        <f>VLOOKUP(orderdetails[[#This Row],[orderNumber]],orders!A:I,9,FALSE)</f>
        <v>2003-11</v>
      </c>
      <c r="I944" t="str">
        <f>VLOOKUP(orderdetails[[#This Row],[productCode]],products!$A:$I,3,FALSE)</f>
        <v>Planes</v>
      </c>
      <c r="J944" t="str">
        <f>VLOOKUP(orderdetails[[#This Row],[productCode]],products!A:I,2,FALSE)</f>
        <v>America West Airlines B757-200</v>
      </c>
    </row>
    <row r="945" spans="1:10" x14ac:dyDescent="0.25">
      <c r="A945">
        <v>10198</v>
      </c>
      <c r="B945" t="s">
        <v>372</v>
      </c>
      <c r="C945">
        <v>40</v>
      </c>
      <c r="D945">
        <v>74.03</v>
      </c>
      <c r="E945">
        <v>2</v>
      </c>
      <c r="F945">
        <f>orderdetails[[#This Row],[quantityOrdered]]*orderdetails[[#This Row],[priceEach]]</f>
        <v>2961.2</v>
      </c>
      <c r="G945" t="str">
        <f>VLOOKUP(orderdetails[[#This Row],[orderNumber]],orders!$A:$H,8,FALSE)</f>
        <v>2003-Q4</v>
      </c>
      <c r="H945" t="str">
        <f>VLOOKUP(orderdetails[[#This Row],[orderNumber]],orders!A:I,9,FALSE)</f>
        <v>2003-11</v>
      </c>
      <c r="I945" t="str">
        <f>VLOOKUP(orderdetails[[#This Row],[productCode]],products!$A:$I,3,FALSE)</f>
        <v>Planes</v>
      </c>
      <c r="J945" t="str">
        <f>VLOOKUP(orderdetails[[#This Row],[productCode]],products!A:I,2,FALSE)</f>
        <v>American Airlines: MD-11S</v>
      </c>
    </row>
    <row r="946" spans="1:10" x14ac:dyDescent="0.25">
      <c r="A946">
        <v>10199</v>
      </c>
      <c r="B946" t="s">
        <v>366</v>
      </c>
      <c r="C946">
        <v>29</v>
      </c>
      <c r="D946">
        <v>37.97</v>
      </c>
      <c r="E946">
        <v>1</v>
      </c>
      <c r="F946">
        <f>orderdetails[[#This Row],[quantityOrdered]]*orderdetails[[#This Row],[priceEach]]</f>
        <v>1101.1299999999999</v>
      </c>
      <c r="G946" t="str">
        <f>VLOOKUP(orderdetails[[#This Row],[orderNumber]],orders!$A:$H,8,FALSE)</f>
        <v>2003-Q4</v>
      </c>
      <c r="H946" t="str">
        <f>VLOOKUP(orderdetails[[#This Row],[orderNumber]],orders!A:I,9,FALSE)</f>
        <v>2003-12</v>
      </c>
      <c r="I946" t="str">
        <f>VLOOKUP(orderdetails[[#This Row],[productCode]],products!$A:$I,3,FALSE)</f>
        <v>Vintage Cars</v>
      </c>
      <c r="J946" t="str">
        <f>VLOOKUP(orderdetails[[#This Row],[productCode]],products!A:I,2,FALSE)</f>
        <v>1930 Buick Marquette Phaeton</v>
      </c>
    </row>
    <row r="947" spans="1:10" x14ac:dyDescent="0.25">
      <c r="A947">
        <v>10199</v>
      </c>
      <c r="B947" t="s">
        <v>367</v>
      </c>
      <c r="C947">
        <v>48</v>
      </c>
      <c r="D947">
        <v>81.290000000000006</v>
      </c>
      <c r="E947">
        <v>2</v>
      </c>
      <c r="F947">
        <f>orderdetails[[#This Row],[quantityOrdered]]*orderdetails[[#This Row],[priceEach]]</f>
        <v>3901.92</v>
      </c>
      <c r="G947" t="str">
        <f>VLOOKUP(orderdetails[[#This Row],[orderNumber]],orders!$A:$H,8,FALSE)</f>
        <v>2003-Q4</v>
      </c>
      <c r="H947" t="str">
        <f>VLOOKUP(orderdetails[[#This Row],[orderNumber]],orders!A:I,9,FALSE)</f>
        <v>2003-12</v>
      </c>
      <c r="I947" t="str">
        <f>VLOOKUP(orderdetails[[#This Row],[productCode]],products!$A:$I,3,FALSE)</f>
        <v>Planes</v>
      </c>
      <c r="J947" t="str">
        <f>VLOOKUP(orderdetails[[#This Row],[productCode]],products!A:I,2,FALSE)</f>
        <v>American Airlines: B767-300</v>
      </c>
    </row>
    <row r="948" spans="1:10" x14ac:dyDescent="0.25">
      <c r="A948">
        <v>10199</v>
      </c>
      <c r="B948" t="s">
        <v>371</v>
      </c>
      <c r="C948">
        <v>38</v>
      </c>
      <c r="D948">
        <v>70.400000000000006</v>
      </c>
      <c r="E948">
        <v>3</v>
      </c>
      <c r="F948">
        <f>orderdetails[[#This Row],[quantityOrdered]]*orderdetails[[#This Row],[priceEach]]</f>
        <v>2675.2000000000003</v>
      </c>
      <c r="G948" t="str">
        <f>VLOOKUP(orderdetails[[#This Row],[orderNumber]],orders!$A:$H,8,FALSE)</f>
        <v>2003-Q4</v>
      </c>
      <c r="H948" t="str">
        <f>VLOOKUP(orderdetails[[#This Row],[orderNumber]],orders!A:I,9,FALSE)</f>
        <v>2003-12</v>
      </c>
      <c r="I948" t="str">
        <f>VLOOKUP(orderdetails[[#This Row],[productCode]],products!$A:$I,3,FALSE)</f>
        <v>Planes</v>
      </c>
      <c r="J948" t="str">
        <f>VLOOKUP(orderdetails[[#This Row],[productCode]],products!A:I,2,FALSE)</f>
        <v>F/A 18 Hornet 1/72</v>
      </c>
    </row>
    <row r="949" spans="1:10" x14ac:dyDescent="0.25">
      <c r="A949">
        <v>10200</v>
      </c>
      <c r="B949" t="s">
        <v>357</v>
      </c>
      <c r="C949">
        <v>28</v>
      </c>
      <c r="D949">
        <v>74.34</v>
      </c>
      <c r="E949">
        <v>3</v>
      </c>
      <c r="F949">
        <f>orderdetails[[#This Row],[quantityOrdered]]*orderdetails[[#This Row],[priceEach]]</f>
        <v>2081.52</v>
      </c>
      <c r="G949" t="str">
        <f>VLOOKUP(orderdetails[[#This Row],[orderNumber]],orders!$A:$H,8,FALSE)</f>
        <v>2003-Q4</v>
      </c>
      <c r="H949" t="str">
        <f>VLOOKUP(orderdetails[[#This Row],[orderNumber]],orders!A:I,9,FALSE)</f>
        <v>2003-12</v>
      </c>
      <c r="I949" t="str">
        <f>VLOOKUP(orderdetails[[#This Row],[productCode]],products!$A:$I,3,FALSE)</f>
        <v>Planes</v>
      </c>
      <c r="J949" t="str">
        <f>VLOOKUP(orderdetails[[#This Row],[productCode]],products!A:I,2,FALSE)</f>
        <v>P-51-D Mustang</v>
      </c>
    </row>
    <row r="950" spans="1:10" x14ac:dyDescent="0.25">
      <c r="A950">
        <v>10200</v>
      </c>
      <c r="B950" t="s">
        <v>360</v>
      </c>
      <c r="C950">
        <v>33</v>
      </c>
      <c r="D950">
        <v>99.57</v>
      </c>
      <c r="E950">
        <v>5</v>
      </c>
      <c r="F950">
        <f>orderdetails[[#This Row],[quantityOrdered]]*orderdetails[[#This Row],[priceEach]]</f>
        <v>3285.81</v>
      </c>
      <c r="G950" t="str">
        <f>VLOOKUP(orderdetails[[#This Row],[orderNumber]],orders!$A:$H,8,FALSE)</f>
        <v>2003-Q4</v>
      </c>
      <c r="H950" t="str">
        <f>VLOOKUP(orderdetails[[#This Row],[orderNumber]],orders!A:I,9,FALSE)</f>
        <v>2003-12</v>
      </c>
      <c r="I950" t="str">
        <f>VLOOKUP(orderdetails[[#This Row],[productCode]],products!$A:$I,3,FALSE)</f>
        <v>Planes</v>
      </c>
      <c r="J950" t="str">
        <f>VLOOKUP(orderdetails[[#This Row],[productCode]],products!A:I,2,FALSE)</f>
        <v>1928 British Royal Navy Airplane</v>
      </c>
    </row>
    <row r="951" spans="1:10" x14ac:dyDescent="0.25">
      <c r="A951">
        <v>10200</v>
      </c>
      <c r="B951" t="s">
        <v>364</v>
      </c>
      <c r="C951">
        <v>39</v>
      </c>
      <c r="D951">
        <v>70.28</v>
      </c>
      <c r="E951">
        <v>4</v>
      </c>
      <c r="F951">
        <f>orderdetails[[#This Row],[quantityOrdered]]*orderdetails[[#This Row],[priceEach]]</f>
        <v>2740.92</v>
      </c>
      <c r="G951" t="str">
        <f>VLOOKUP(orderdetails[[#This Row],[orderNumber]],orders!$A:$H,8,FALSE)</f>
        <v>2003-Q4</v>
      </c>
      <c r="H951" t="str">
        <f>VLOOKUP(orderdetails[[#This Row],[orderNumber]],orders!A:I,9,FALSE)</f>
        <v>2003-12</v>
      </c>
      <c r="I951" t="str">
        <f>VLOOKUP(orderdetails[[#This Row],[productCode]],products!$A:$I,3,FALSE)</f>
        <v>Planes</v>
      </c>
      <c r="J951" t="str">
        <f>VLOOKUP(orderdetails[[#This Row],[productCode]],products!A:I,2,FALSE)</f>
        <v>1900s Vintage Tri-Plane</v>
      </c>
    </row>
    <row r="952" spans="1:10" x14ac:dyDescent="0.25">
      <c r="A952">
        <v>10200</v>
      </c>
      <c r="B952" t="s">
        <v>381</v>
      </c>
      <c r="C952">
        <v>35</v>
      </c>
      <c r="D952">
        <v>80.91</v>
      </c>
      <c r="E952">
        <v>1</v>
      </c>
      <c r="F952">
        <f>orderdetails[[#This Row],[quantityOrdered]]*orderdetails[[#This Row],[priceEach]]</f>
        <v>2831.85</v>
      </c>
      <c r="G952" t="str">
        <f>VLOOKUP(orderdetails[[#This Row],[orderNumber]],orders!$A:$H,8,FALSE)</f>
        <v>2003-Q4</v>
      </c>
      <c r="H952" t="str">
        <f>VLOOKUP(orderdetails[[#This Row],[orderNumber]],orders!A:I,9,FALSE)</f>
        <v>2003-12</v>
      </c>
      <c r="I952" t="str">
        <f>VLOOKUP(orderdetails[[#This Row],[productCode]],products!$A:$I,3,FALSE)</f>
        <v>Motorcycles</v>
      </c>
      <c r="J952" t="str">
        <f>VLOOKUP(orderdetails[[#This Row],[productCode]],products!A:I,2,FALSE)</f>
        <v>1997 BMW F650 ST</v>
      </c>
    </row>
    <row r="953" spans="1:10" x14ac:dyDescent="0.25">
      <c r="A953">
        <v>10200</v>
      </c>
      <c r="B953" t="s">
        <v>365</v>
      </c>
      <c r="C953">
        <v>27</v>
      </c>
      <c r="D953">
        <v>65.349999999999994</v>
      </c>
      <c r="E953">
        <v>6</v>
      </c>
      <c r="F953">
        <f>orderdetails[[#This Row],[quantityOrdered]]*orderdetails[[#This Row],[priceEach]]</f>
        <v>1764.4499999999998</v>
      </c>
      <c r="G953" t="str">
        <f>VLOOKUP(orderdetails[[#This Row],[orderNumber]],orders!$A:$H,8,FALSE)</f>
        <v>2003-Q4</v>
      </c>
      <c r="H953" t="str">
        <f>VLOOKUP(orderdetails[[#This Row],[orderNumber]],orders!A:I,9,FALSE)</f>
        <v>2003-12</v>
      </c>
      <c r="I953" t="str">
        <f>VLOOKUP(orderdetails[[#This Row],[productCode]],products!$A:$I,3,FALSE)</f>
        <v>Vintage Cars</v>
      </c>
      <c r="J953" t="str">
        <f>VLOOKUP(orderdetails[[#This Row],[productCode]],products!A:I,2,FALSE)</f>
        <v>1928 Ford Phaeton Deluxe</v>
      </c>
    </row>
    <row r="954" spans="1:10" x14ac:dyDescent="0.25">
      <c r="A954">
        <v>10200</v>
      </c>
      <c r="B954" t="s">
        <v>370</v>
      </c>
      <c r="C954">
        <v>39</v>
      </c>
      <c r="D954">
        <v>115.09</v>
      </c>
      <c r="E954">
        <v>2</v>
      </c>
      <c r="F954">
        <f>orderdetails[[#This Row],[quantityOrdered]]*orderdetails[[#This Row],[priceEach]]</f>
        <v>4488.51</v>
      </c>
      <c r="G954" t="str">
        <f>VLOOKUP(orderdetails[[#This Row],[orderNumber]],orders!$A:$H,8,FALSE)</f>
        <v>2003-Q4</v>
      </c>
      <c r="H954" t="str">
        <f>VLOOKUP(orderdetails[[#This Row],[orderNumber]],orders!A:I,9,FALSE)</f>
        <v>2003-12</v>
      </c>
      <c r="I954" t="str">
        <f>VLOOKUP(orderdetails[[#This Row],[productCode]],products!$A:$I,3,FALSE)</f>
        <v>Planes</v>
      </c>
      <c r="J954" t="str">
        <f>VLOOKUP(orderdetails[[#This Row],[productCode]],products!A:I,2,FALSE)</f>
        <v>ATA: B757-300</v>
      </c>
    </row>
    <row r="955" spans="1:10" x14ac:dyDescent="0.25">
      <c r="A955">
        <v>10201</v>
      </c>
      <c r="B955" t="s">
        <v>374</v>
      </c>
      <c r="C955">
        <v>22</v>
      </c>
      <c r="D955">
        <v>82.3</v>
      </c>
      <c r="E955">
        <v>2</v>
      </c>
      <c r="F955">
        <f>orderdetails[[#This Row],[quantityOrdered]]*orderdetails[[#This Row],[priceEach]]</f>
        <v>1810.6</v>
      </c>
      <c r="G955" t="str">
        <f>VLOOKUP(orderdetails[[#This Row],[orderNumber]],orders!$A:$H,8,FALSE)</f>
        <v>2003-Q4</v>
      </c>
      <c r="H955" t="str">
        <f>VLOOKUP(orderdetails[[#This Row],[orderNumber]],orders!A:I,9,FALSE)</f>
        <v>2003-12</v>
      </c>
      <c r="I955" t="str">
        <f>VLOOKUP(orderdetails[[#This Row],[productCode]],products!$A:$I,3,FALSE)</f>
        <v>Motorcycles</v>
      </c>
      <c r="J955" t="str">
        <f>VLOOKUP(orderdetails[[#This Row],[productCode]],products!A:I,2,FALSE)</f>
        <v>1969 Harley Davidson Ultimate Chopper</v>
      </c>
    </row>
    <row r="956" spans="1:10" x14ac:dyDescent="0.25">
      <c r="A956">
        <v>10201</v>
      </c>
      <c r="B956" t="s">
        <v>375</v>
      </c>
      <c r="C956">
        <v>24</v>
      </c>
      <c r="D956">
        <v>116.56</v>
      </c>
      <c r="E956">
        <v>5</v>
      </c>
      <c r="F956">
        <f>orderdetails[[#This Row],[quantityOrdered]]*orderdetails[[#This Row],[priceEach]]</f>
        <v>2797.44</v>
      </c>
      <c r="G956" t="str">
        <f>VLOOKUP(orderdetails[[#This Row],[orderNumber]],orders!$A:$H,8,FALSE)</f>
        <v>2003-Q4</v>
      </c>
      <c r="H956" t="str">
        <f>VLOOKUP(orderdetails[[#This Row],[orderNumber]],orders!A:I,9,FALSE)</f>
        <v>2003-12</v>
      </c>
      <c r="I956" t="str">
        <f>VLOOKUP(orderdetails[[#This Row],[productCode]],products!$A:$I,3,FALSE)</f>
        <v>Motorcycles</v>
      </c>
      <c r="J956" t="str">
        <f>VLOOKUP(orderdetails[[#This Row],[productCode]],products!A:I,2,FALSE)</f>
        <v>1996 Moto Guzzi 1100i</v>
      </c>
    </row>
    <row r="957" spans="1:10" x14ac:dyDescent="0.25">
      <c r="A957">
        <v>10201</v>
      </c>
      <c r="B957" t="s">
        <v>376</v>
      </c>
      <c r="C957">
        <v>49</v>
      </c>
      <c r="D957">
        <v>191.72</v>
      </c>
      <c r="E957">
        <v>4</v>
      </c>
      <c r="F957">
        <f>orderdetails[[#This Row],[quantityOrdered]]*orderdetails[[#This Row],[priceEach]]</f>
        <v>9394.2800000000007</v>
      </c>
      <c r="G957" t="str">
        <f>VLOOKUP(orderdetails[[#This Row],[orderNumber]],orders!$A:$H,8,FALSE)</f>
        <v>2003-Q4</v>
      </c>
      <c r="H957" t="str">
        <f>VLOOKUP(orderdetails[[#This Row],[orderNumber]],orders!A:I,9,FALSE)</f>
        <v>2003-12</v>
      </c>
      <c r="I957" t="str">
        <f>VLOOKUP(orderdetails[[#This Row],[productCode]],products!$A:$I,3,FALSE)</f>
        <v>Motorcycles</v>
      </c>
      <c r="J957" t="str">
        <f>VLOOKUP(orderdetails[[#This Row],[productCode]],products!A:I,2,FALSE)</f>
        <v>2003 Harley-Davidson Eagle Drag Bike</v>
      </c>
    </row>
    <row r="958" spans="1:10" x14ac:dyDescent="0.25">
      <c r="A958">
        <v>10201</v>
      </c>
      <c r="B958" t="s">
        <v>377</v>
      </c>
      <c r="C958">
        <v>25</v>
      </c>
      <c r="D958">
        <v>126.52</v>
      </c>
      <c r="E958">
        <v>1</v>
      </c>
      <c r="F958">
        <f>orderdetails[[#This Row],[quantityOrdered]]*orderdetails[[#This Row],[priceEach]]</f>
        <v>3163</v>
      </c>
      <c r="G958" t="str">
        <f>VLOOKUP(orderdetails[[#This Row],[orderNumber]],orders!$A:$H,8,FALSE)</f>
        <v>2003-Q4</v>
      </c>
      <c r="H958" t="str">
        <f>VLOOKUP(orderdetails[[#This Row],[orderNumber]],orders!A:I,9,FALSE)</f>
        <v>2003-12</v>
      </c>
      <c r="I958" t="str">
        <f>VLOOKUP(orderdetails[[#This Row],[productCode]],products!$A:$I,3,FALSE)</f>
        <v>Motorcycles</v>
      </c>
      <c r="J958" t="str">
        <f>VLOOKUP(orderdetails[[#This Row],[productCode]],products!A:I,2,FALSE)</f>
        <v>2002 Suzuki XREO</v>
      </c>
    </row>
    <row r="959" spans="1:10" x14ac:dyDescent="0.25">
      <c r="A959">
        <v>10201</v>
      </c>
      <c r="B959" t="s">
        <v>378</v>
      </c>
      <c r="C959">
        <v>30</v>
      </c>
      <c r="D959">
        <v>48.46</v>
      </c>
      <c r="E959">
        <v>6</v>
      </c>
      <c r="F959">
        <f>orderdetails[[#This Row],[quantityOrdered]]*orderdetails[[#This Row],[priceEach]]</f>
        <v>1453.8</v>
      </c>
      <c r="G959" t="str">
        <f>VLOOKUP(orderdetails[[#This Row],[orderNumber]],orders!$A:$H,8,FALSE)</f>
        <v>2003-Q4</v>
      </c>
      <c r="H959" t="str">
        <f>VLOOKUP(orderdetails[[#This Row],[orderNumber]],orders!A:I,9,FALSE)</f>
        <v>2003-12</v>
      </c>
      <c r="I959" t="str">
        <f>VLOOKUP(orderdetails[[#This Row],[productCode]],products!$A:$I,3,FALSE)</f>
        <v>Motorcycles</v>
      </c>
      <c r="J959" t="str">
        <f>VLOOKUP(orderdetails[[#This Row],[productCode]],products!A:I,2,FALSE)</f>
        <v>1936 Harley Davidson El Knucklehead</v>
      </c>
    </row>
    <row r="960" spans="1:10" x14ac:dyDescent="0.25">
      <c r="A960">
        <v>10201</v>
      </c>
      <c r="B960" t="s">
        <v>379</v>
      </c>
      <c r="C960">
        <v>39</v>
      </c>
      <c r="D960">
        <v>93.54</v>
      </c>
      <c r="E960">
        <v>3</v>
      </c>
      <c r="F960">
        <f>orderdetails[[#This Row],[quantityOrdered]]*orderdetails[[#This Row],[priceEach]]</f>
        <v>3648.0600000000004</v>
      </c>
      <c r="G960" t="str">
        <f>VLOOKUP(orderdetails[[#This Row],[orderNumber]],orders!$A:$H,8,FALSE)</f>
        <v>2003-Q4</v>
      </c>
      <c r="H960" t="str">
        <f>VLOOKUP(orderdetails[[#This Row],[orderNumber]],orders!A:I,9,FALSE)</f>
        <v>2003-12</v>
      </c>
      <c r="I960" t="str">
        <f>VLOOKUP(orderdetails[[#This Row],[productCode]],products!$A:$I,3,FALSE)</f>
        <v>Motorcycles</v>
      </c>
      <c r="J960" t="str">
        <f>VLOOKUP(orderdetails[[#This Row],[productCode]],products!A:I,2,FALSE)</f>
        <v>1997 BMW R 1100 S</v>
      </c>
    </row>
    <row r="961" spans="1:10" x14ac:dyDescent="0.25">
      <c r="A961">
        <v>10201</v>
      </c>
      <c r="B961" t="s">
        <v>380</v>
      </c>
      <c r="C961">
        <v>25</v>
      </c>
      <c r="D961">
        <v>66.27</v>
      </c>
      <c r="E961">
        <v>7</v>
      </c>
      <c r="F961">
        <f>orderdetails[[#This Row],[quantityOrdered]]*orderdetails[[#This Row],[priceEach]]</f>
        <v>1656.75</v>
      </c>
      <c r="G961" t="str">
        <f>VLOOKUP(orderdetails[[#This Row],[orderNumber]],orders!$A:$H,8,FALSE)</f>
        <v>2003-Q4</v>
      </c>
      <c r="H961" t="str">
        <f>VLOOKUP(orderdetails[[#This Row],[orderNumber]],orders!A:I,9,FALSE)</f>
        <v>2003-12</v>
      </c>
      <c r="I961" t="str">
        <f>VLOOKUP(orderdetails[[#This Row],[productCode]],products!$A:$I,3,FALSE)</f>
        <v>Motorcycles</v>
      </c>
      <c r="J961" t="str">
        <f>VLOOKUP(orderdetails[[#This Row],[productCode]],products!A:I,2,FALSE)</f>
        <v>1960 BSA Gold Star DBD34</v>
      </c>
    </row>
    <row r="962" spans="1:10" x14ac:dyDescent="0.25">
      <c r="A962">
        <v>10202</v>
      </c>
      <c r="B962" t="s">
        <v>389</v>
      </c>
      <c r="C962">
        <v>30</v>
      </c>
      <c r="D962">
        <v>55.33</v>
      </c>
      <c r="E962">
        <v>3</v>
      </c>
      <c r="F962">
        <f>orderdetails[[#This Row],[quantityOrdered]]*orderdetails[[#This Row],[priceEach]]</f>
        <v>1659.8999999999999</v>
      </c>
      <c r="G962" t="str">
        <f>VLOOKUP(orderdetails[[#This Row],[orderNumber]],orders!$A:$H,8,FALSE)</f>
        <v>2003-Q4</v>
      </c>
      <c r="H962" t="str">
        <f>VLOOKUP(orderdetails[[#This Row],[orderNumber]],orders!A:I,9,FALSE)</f>
        <v>2003-12</v>
      </c>
      <c r="I962" t="str">
        <f>VLOOKUP(orderdetails[[#This Row],[productCode]],products!$A:$I,3,FALSE)</f>
        <v>Motorcycles</v>
      </c>
      <c r="J962" t="str">
        <f>VLOOKUP(orderdetails[[#This Row],[productCode]],products!A:I,2,FALSE)</f>
        <v>1957 Vespa GS150</v>
      </c>
    </row>
    <row r="963" spans="1:10" x14ac:dyDescent="0.25">
      <c r="A963">
        <v>10202</v>
      </c>
      <c r="B963" t="s">
        <v>390</v>
      </c>
      <c r="C963">
        <v>43</v>
      </c>
      <c r="D963">
        <v>124.99</v>
      </c>
      <c r="E963">
        <v>2</v>
      </c>
      <c r="F963">
        <f>orderdetails[[#This Row],[quantityOrdered]]*orderdetails[[#This Row],[priceEach]]</f>
        <v>5374.57</v>
      </c>
      <c r="G963" t="str">
        <f>VLOOKUP(orderdetails[[#This Row],[orderNumber]],orders!$A:$H,8,FALSE)</f>
        <v>2003-Q4</v>
      </c>
      <c r="H963" t="str">
        <f>VLOOKUP(orderdetails[[#This Row],[orderNumber]],orders!A:I,9,FALSE)</f>
        <v>2003-12</v>
      </c>
      <c r="I963" t="str">
        <f>VLOOKUP(orderdetails[[#This Row],[productCode]],products!$A:$I,3,FALSE)</f>
        <v>Classic Cars</v>
      </c>
      <c r="J963" t="str">
        <f>VLOOKUP(orderdetails[[#This Row],[productCode]],products!A:I,2,FALSE)</f>
        <v>1957 Corvette Convertible</v>
      </c>
    </row>
    <row r="964" spans="1:10" x14ac:dyDescent="0.25">
      <c r="A964">
        <v>10202</v>
      </c>
      <c r="B964" t="s">
        <v>391</v>
      </c>
      <c r="C964">
        <v>50</v>
      </c>
      <c r="D964">
        <v>56.1</v>
      </c>
      <c r="E964">
        <v>6</v>
      </c>
      <c r="F964">
        <f>orderdetails[[#This Row],[quantityOrdered]]*orderdetails[[#This Row],[priceEach]]</f>
        <v>2805</v>
      </c>
      <c r="G964" t="str">
        <f>VLOOKUP(orderdetails[[#This Row],[orderNumber]],orders!$A:$H,8,FALSE)</f>
        <v>2003-Q4</v>
      </c>
      <c r="H964" t="str">
        <f>VLOOKUP(orderdetails[[#This Row],[orderNumber]],orders!A:I,9,FALSE)</f>
        <v>2003-12</v>
      </c>
      <c r="I964" t="str">
        <f>VLOOKUP(orderdetails[[#This Row],[productCode]],products!$A:$I,3,FALSE)</f>
        <v>Motorcycles</v>
      </c>
      <c r="J964" t="str">
        <f>VLOOKUP(orderdetails[[#This Row],[productCode]],products!A:I,2,FALSE)</f>
        <v>1982 Ducati 900 Monster</v>
      </c>
    </row>
    <row r="965" spans="1:10" x14ac:dyDescent="0.25">
      <c r="A965">
        <v>10202</v>
      </c>
      <c r="B965" t="s">
        <v>394</v>
      </c>
      <c r="C965">
        <v>50</v>
      </c>
      <c r="D965">
        <v>75.180000000000007</v>
      </c>
      <c r="E965">
        <v>1</v>
      </c>
      <c r="F965">
        <f>orderdetails[[#This Row],[quantityOrdered]]*orderdetails[[#This Row],[priceEach]]</f>
        <v>3759.0000000000005</v>
      </c>
      <c r="G965" t="str">
        <f>VLOOKUP(orderdetails[[#This Row],[orderNumber]],orders!$A:$H,8,FALSE)</f>
        <v>2003-Q4</v>
      </c>
      <c r="H965" t="str">
        <f>VLOOKUP(orderdetails[[#This Row],[orderNumber]],orders!A:I,9,FALSE)</f>
        <v>2003-12</v>
      </c>
      <c r="I965" t="str">
        <f>VLOOKUP(orderdetails[[#This Row],[productCode]],products!$A:$I,3,FALSE)</f>
        <v>Classic Cars</v>
      </c>
      <c r="J965" t="str">
        <f>VLOOKUP(orderdetails[[#This Row],[productCode]],products!A:I,2,FALSE)</f>
        <v>1961 Chevrolet Impala</v>
      </c>
    </row>
    <row r="966" spans="1:10" x14ac:dyDescent="0.25">
      <c r="A966">
        <v>10202</v>
      </c>
      <c r="B966" t="s">
        <v>395</v>
      </c>
      <c r="C966">
        <v>27</v>
      </c>
      <c r="D966">
        <v>33.39</v>
      </c>
      <c r="E966">
        <v>4</v>
      </c>
      <c r="F966">
        <f>orderdetails[[#This Row],[quantityOrdered]]*orderdetails[[#This Row],[priceEach]]</f>
        <v>901.53</v>
      </c>
      <c r="G966" t="str">
        <f>VLOOKUP(orderdetails[[#This Row],[orderNumber]],orders!$A:$H,8,FALSE)</f>
        <v>2003-Q4</v>
      </c>
      <c r="H966" t="str">
        <f>VLOOKUP(orderdetails[[#This Row],[orderNumber]],orders!A:I,9,FALSE)</f>
        <v>2003-12</v>
      </c>
      <c r="I966" t="str">
        <f>VLOOKUP(orderdetails[[#This Row],[productCode]],products!$A:$I,3,FALSE)</f>
        <v>Motorcycles</v>
      </c>
      <c r="J966" t="str">
        <f>VLOOKUP(orderdetails[[#This Row],[productCode]],products!A:I,2,FALSE)</f>
        <v>1982 Ducati 996 R</v>
      </c>
    </row>
    <row r="967" spans="1:10" x14ac:dyDescent="0.25">
      <c r="A967">
        <v>10202</v>
      </c>
      <c r="B967" t="s">
        <v>396</v>
      </c>
      <c r="C967">
        <v>31</v>
      </c>
      <c r="D967">
        <v>81.64</v>
      </c>
      <c r="E967">
        <v>7</v>
      </c>
      <c r="F967">
        <f>orderdetails[[#This Row],[quantityOrdered]]*orderdetails[[#This Row],[priceEach]]</f>
        <v>2530.84</v>
      </c>
      <c r="G967" t="str">
        <f>VLOOKUP(orderdetails[[#This Row],[orderNumber]],orders!$A:$H,8,FALSE)</f>
        <v>2003-Q4</v>
      </c>
      <c r="H967" t="str">
        <f>VLOOKUP(orderdetails[[#This Row],[orderNumber]],orders!A:I,9,FALSE)</f>
        <v>2003-12</v>
      </c>
      <c r="I967" t="str">
        <f>VLOOKUP(orderdetails[[#This Row],[productCode]],products!$A:$I,3,FALSE)</f>
        <v>Motorcycles</v>
      </c>
      <c r="J967" t="str">
        <f>VLOOKUP(orderdetails[[#This Row],[productCode]],products!A:I,2,FALSE)</f>
        <v>1974 Ducati 350 Mk3 Desmo</v>
      </c>
    </row>
    <row r="968" spans="1:10" x14ac:dyDescent="0.25">
      <c r="A968">
        <v>10202</v>
      </c>
      <c r="B968" t="s">
        <v>397</v>
      </c>
      <c r="C968">
        <v>40</v>
      </c>
      <c r="D968">
        <v>79.73</v>
      </c>
      <c r="E968">
        <v>5</v>
      </c>
      <c r="F968">
        <f>orderdetails[[#This Row],[quantityOrdered]]*orderdetails[[#This Row],[priceEach]]</f>
        <v>3189.2000000000003</v>
      </c>
      <c r="G968" t="str">
        <f>VLOOKUP(orderdetails[[#This Row],[orderNumber]],orders!$A:$H,8,FALSE)</f>
        <v>2003-Q4</v>
      </c>
      <c r="H968" t="str">
        <f>VLOOKUP(orderdetails[[#This Row],[orderNumber]],orders!A:I,9,FALSE)</f>
        <v>2003-12</v>
      </c>
      <c r="I968" t="str">
        <f>VLOOKUP(orderdetails[[#This Row],[productCode]],products!$A:$I,3,FALSE)</f>
        <v>Motorcycles</v>
      </c>
      <c r="J968" t="str">
        <f>VLOOKUP(orderdetails[[#This Row],[productCode]],products!A:I,2,FALSE)</f>
        <v>2002 Yamaha YZR M1</v>
      </c>
    </row>
    <row r="969" spans="1:10" x14ac:dyDescent="0.25">
      <c r="A969">
        <v>10203</v>
      </c>
      <c r="B969" t="s">
        <v>382</v>
      </c>
      <c r="C969">
        <v>20</v>
      </c>
      <c r="D969">
        <v>161.49</v>
      </c>
      <c r="E969">
        <v>8</v>
      </c>
      <c r="F969">
        <f>orderdetails[[#This Row],[quantityOrdered]]*orderdetails[[#This Row],[priceEach]]</f>
        <v>3229.8</v>
      </c>
      <c r="G969" t="str">
        <f>VLOOKUP(orderdetails[[#This Row],[orderNumber]],orders!$A:$H,8,FALSE)</f>
        <v>2003-Q4</v>
      </c>
      <c r="H969" t="str">
        <f>VLOOKUP(orderdetails[[#This Row],[orderNumber]],orders!A:I,9,FALSE)</f>
        <v>2003-12</v>
      </c>
      <c r="I969" t="str">
        <f>VLOOKUP(orderdetails[[#This Row],[productCode]],products!$A:$I,3,FALSE)</f>
        <v>Classic Cars</v>
      </c>
      <c r="J969" t="str">
        <f>VLOOKUP(orderdetails[[#This Row],[productCode]],products!A:I,2,FALSE)</f>
        <v>1968 Ford Mustang</v>
      </c>
    </row>
    <row r="970" spans="1:10" x14ac:dyDescent="0.25">
      <c r="A970">
        <v>10203</v>
      </c>
      <c r="B970" t="s">
        <v>383</v>
      </c>
      <c r="C970">
        <v>20</v>
      </c>
      <c r="D970">
        <v>111.57</v>
      </c>
      <c r="E970">
        <v>6</v>
      </c>
      <c r="F970">
        <f>orderdetails[[#This Row],[quantityOrdered]]*orderdetails[[#This Row],[priceEach]]</f>
        <v>2231.3999999999996</v>
      </c>
      <c r="G970" t="str">
        <f>VLOOKUP(orderdetails[[#This Row],[orderNumber]],orders!$A:$H,8,FALSE)</f>
        <v>2003-Q4</v>
      </c>
      <c r="H970" t="str">
        <f>VLOOKUP(orderdetails[[#This Row],[orderNumber]],orders!A:I,9,FALSE)</f>
        <v>2003-12</v>
      </c>
      <c r="I970" t="str">
        <f>VLOOKUP(orderdetails[[#This Row],[productCode]],products!$A:$I,3,FALSE)</f>
        <v>Classic Cars</v>
      </c>
      <c r="J970" t="str">
        <f>VLOOKUP(orderdetails[[#This Row],[productCode]],products!A:I,2,FALSE)</f>
        <v>1968 Dodge Charger</v>
      </c>
    </row>
    <row r="971" spans="1:10" x14ac:dyDescent="0.25">
      <c r="A971">
        <v>10203</v>
      </c>
      <c r="B971" t="s">
        <v>384</v>
      </c>
      <c r="C971">
        <v>44</v>
      </c>
      <c r="D971">
        <v>63.84</v>
      </c>
      <c r="E971">
        <v>9</v>
      </c>
      <c r="F971">
        <f>orderdetails[[#This Row],[quantityOrdered]]*orderdetails[[#This Row],[priceEach]]</f>
        <v>2808.96</v>
      </c>
      <c r="G971" t="str">
        <f>VLOOKUP(orderdetails[[#This Row],[orderNumber]],orders!$A:$H,8,FALSE)</f>
        <v>2003-Q4</v>
      </c>
      <c r="H971" t="str">
        <f>VLOOKUP(orderdetails[[#This Row],[orderNumber]],orders!A:I,9,FALSE)</f>
        <v>2003-12</v>
      </c>
      <c r="I971" t="str">
        <f>VLOOKUP(orderdetails[[#This Row],[productCode]],products!$A:$I,3,FALSE)</f>
        <v>Classic Cars</v>
      </c>
      <c r="J971" t="str">
        <f>VLOOKUP(orderdetails[[#This Row],[productCode]],products!A:I,2,FALSE)</f>
        <v>1970 Plymouth Hemi Cuda</v>
      </c>
    </row>
    <row r="972" spans="1:10" x14ac:dyDescent="0.25">
      <c r="A972">
        <v>10203</v>
      </c>
      <c r="B972" t="s">
        <v>385</v>
      </c>
      <c r="C972">
        <v>47</v>
      </c>
      <c r="D972">
        <v>115.16</v>
      </c>
      <c r="E972">
        <v>5</v>
      </c>
      <c r="F972">
        <f>orderdetails[[#This Row],[quantityOrdered]]*orderdetails[[#This Row],[priceEach]]</f>
        <v>5412.5199999999995</v>
      </c>
      <c r="G972" t="str">
        <f>VLOOKUP(orderdetails[[#This Row],[orderNumber]],orders!$A:$H,8,FALSE)</f>
        <v>2003-Q4</v>
      </c>
      <c r="H972" t="str">
        <f>VLOOKUP(orderdetails[[#This Row],[orderNumber]],orders!A:I,9,FALSE)</f>
        <v>2003-12</v>
      </c>
      <c r="I972" t="str">
        <f>VLOOKUP(orderdetails[[#This Row],[productCode]],products!$A:$I,3,FALSE)</f>
        <v>Classic Cars</v>
      </c>
      <c r="J972" t="str">
        <f>VLOOKUP(orderdetails[[#This Row],[productCode]],products!A:I,2,FALSE)</f>
        <v>1969 Dodge Charger</v>
      </c>
    </row>
    <row r="973" spans="1:10" x14ac:dyDescent="0.25">
      <c r="A973">
        <v>10203</v>
      </c>
      <c r="B973" t="s">
        <v>386</v>
      </c>
      <c r="C973">
        <v>45</v>
      </c>
      <c r="D973">
        <v>73.150000000000006</v>
      </c>
      <c r="E973">
        <v>4</v>
      </c>
      <c r="F973">
        <f>orderdetails[[#This Row],[quantityOrdered]]*orderdetails[[#This Row],[priceEach]]</f>
        <v>3291.7500000000005</v>
      </c>
      <c r="G973" t="str">
        <f>VLOOKUP(orderdetails[[#This Row],[orderNumber]],orders!$A:$H,8,FALSE)</f>
        <v>2003-Q4</v>
      </c>
      <c r="H973" t="str">
        <f>VLOOKUP(orderdetails[[#This Row],[orderNumber]],orders!A:I,9,FALSE)</f>
        <v>2003-12</v>
      </c>
      <c r="I973" t="str">
        <f>VLOOKUP(orderdetails[[#This Row],[productCode]],products!$A:$I,3,FALSE)</f>
        <v>Classic Cars</v>
      </c>
      <c r="J973" t="str">
        <f>VLOOKUP(orderdetails[[#This Row],[productCode]],products!A:I,2,FALSE)</f>
        <v>1948 Porsche 356-A Roadster</v>
      </c>
    </row>
    <row r="974" spans="1:10" x14ac:dyDescent="0.25">
      <c r="A974">
        <v>10203</v>
      </c>
      <c r="B974" t="s">
        <v>332</v>
      </c>
      <c r="C974">
        <v>48</v>
      </c>
      <c r="D974">
        <v>157.49</v>
      </c>
      <c r="E974">
        <v>1</v>
      </c>
      <c r="F974">
        <f>orderdetails[[#This Row],[quantityOrdered]]*orderdetails[[#This Row],[priceEach]]</f>
        <v>7559.52</v>
      </c>
      <c r="G974" t="str">
        <f>VLOOKUP(orderdetails[[#This Row],[orderNumber]],orders!$A:$H,8,FALSE)</f>
        <v>2003-Q4</v>
      </c>
      <c r="H974" t="str">
        <f>VLOOKUP(orderdetails[[#This Row],[orderNumber]],orders!A:I,9,FALSE)</f>
        <v>2003-12</v>
      </c>
      <c r="I974" t="str">
        <f>VLOOKUP(orderdetails[[#This Row],[productCode]],products!$A:$I,3,FALSE)</f>
        <v>Classic Cars</v>
      </c>
      <c r="J974" t="str">
        <f>VLOOKUP(orderdetails[[#This Row],[productCode]],products!A:I,2,FALSE)</f>
        <v>1992 Ferrari 360 Spider red</v>
      </c>
    </row>
    <row r="975" spans="1:10" x14ac:dyDescent="0.25">
      <c r="A975">
        <v>10203</v>
      </c>
      <c r="B975" t="s">
        <v>387</v>
      </c>
      <c r="C975">
        <v>33</v>
      </c>
      <c r="D975">
        <v>66.739999999999995</v>
      </c>
      <c r="E975">
        <v>11</v>
      </c>
      <c r="F975">
        <f>orderdetails[[#This Row],[quantityOrdered]]*orderdetails[[#This Row],[priceEach]]</f>
        <v>2202.4199999999996</v>
      </c>
      <c r="G975" t="str">
        <f>VLOOKUP(orderdetails[[#This Row],[orderNumber]],orders!$A:$H,8,FALSE)</f>
        <v>2003-Q4</v>
      </c>
      <c r="H975" t="str">
        <f>VLOOKUP(orderdetails[[#This Row],[orderNumber]],orders!A:I,9,FALSE)</f>
        <v>2003-12</v>
      </c>
      <c r="I975" t="str">
        <f>VLOOKUP(orderdetails[[#This Row],[productCode]],products!$A:$I,3,FALSE)</f>
        <v>Classic Cars</v>
      </c>
      <c r="J975" t="str">
        <f>VLOOKUP(orderdetails[[#This Row],[productCode]],products!A:I,2,FALSE)</f>
        <v>1969 Dodge Super Bee</v>
      </c>
    </row>
    <row r="976" spans="1:10" x14ac:dyDescent="0.25">
      <c r="A976">
        <v>10203</v>
      </c>
      <c r="B976" t="s">
        <v>388</v>
      </c>
      <c r="C976">
        <v>32</v>
      </c>
      <c r="D976">
        <v>127.88</v>
      </c>
      <c r="E976">
        <v>10</v>
      </c>
      <c r="F976">
        <f>orderdetails[[#This Row],[quantityOrdered]]*orderdetails[[#This Row],[priceEach]]</f>
        <v>4092.16</v>
      </c>
      <c r="G976" t="str">
        <f>VLOOKUP(orderdetails[[#This Row],[orderNumber]],orders!$A:$H,8,FALSE)</f>
        <v>2003-Q4</v>
      </c>
      <c r="H976" t="str">
        <f>VLOOKUP(orderdetails[[#This Row],[orderNumber]],orders!A:I,9,FALSE)</f>
        <v>2003-12</v>
      </c>
      <c r="I976" t="str">
        <f>VLOOKUP(orderdetails[[#This Row],[productCode]],products!$A:$I,3,FALSE)</f>
        <v>Classic Cars</v>
      </c>
      <c r="J976" t="str">
        <f>VLOOKUP(orderdetails[[#This Row],[productCode]],products!A:I,2,FALSE)</f>
        <v>1976 Ford Gran Torino</v>
      </c>
    </row>
    <row r="977" spans="1:10" x14ac:dyDescent="0.25">
      <c r="A977">
        <v>10203</v>
      </c>
      <c r="B977" t="s">
        <v>402</v>
      </c>
      <c r="C977">
        <v>21</v>
      </c>
      <c r="D977">
        <v>33.229999999999997</v>
      </c>
      <c r="E977">
        <v>2</v>
      </c>
      <c r="F977">
        <f>orderdetails[[#This Row],[quantityOrdered]]*orderdetails[[#This Row],[priceEach]]</f>
        <v>697.82999999999993</v>
      </c>
      <c r="G977" t="str">
        <f>VLOOKUP(orderdetails[[#This Row],[orderNumber]],orders!$A:$H,8,FALSE)</f>
        <v>2003-Q4</v>
      </c>
      <c r="H977" t="str">
        <f>VLOOKUP(orderdetails[[#This Row],[orderNumber]],orders!A:I,9,FALSE)</f>
        <v>2003-12</v>
      </c>
      <c r="I977" t="str">
        <f>VLOOKUP(orderdetails[[#This Row],[productCode]],products!$A:$I,3,FALSE)</f>
        <v>Classic Cars</v>
      </c>
      <c r="J977" t="str">
        <f>VLOOKUP(orderdetails[[#This Row],[productCode]],products!A:I,2,FALSE)</f>
        <v>1982 Lamborghini Diablo</v>
      </c>
    </row>
    <row r="978" spans="1:10" x14ac:dyDescent="0.25">
      <c r="A978">
        <v>10203</v>
      </c>
      <c r="B978" t="s">
        <v>392</v>
      </c>
      <c r="C978">
        <v>34</v>
      </c>
      <c r="D978">
        <v>56.94</v>
      </c>
      <c r="E978">
        <v>7</v>
      </c>
      <c r="F978">
        <f>orderdetails[[#This Row],[quantityOrdered]]*orderdetails[[#This Row],[priceEach]]</f>
        <v>1935.96</v>
      </c>
      <c r="G978" t="str">
        <f>VLOOKUP(orderdetails[[#This Row],[orderNumber]],orders!$A:$H,8,FALSE)</f>
        <v>2003-Q4</v>
      </c>
      <c r="H978" t="str">
        <f>VLOOKUP(orderdetails[[#This Row],[orderNumber]],orders!A:I,9,FALSE)</f>
        <v>2003-12</v>
      </c>
      <c r="I978" t="str">
        <f>VLOOKUP(orderdetails[[#This Row],[productCode]],products!$A:$I,3,FALSE)</f>
        <v>Classic Cars</v>
      </c>
      <c r="J978" t="str">
        <f>VLOOKUP(orderdetails[[#This Row],[productCode]],products!A:I,2,FALSE)</f>
        <v>1971 Alpine Renault 1600s</v>
      </c>
    </row>
    <row r="979" spans="1:10" x14ac:dyDescent="0.25">
      <c r="A979">
        <v>10203</v>
      </c>
      <c r="B979" t="s">
        <v>393</v>
      </c>
      <c r="C979">
        <v>47</v>
      </c>
      <c r="D979">
        <v>140.43</v>
      </c>
      <c r="E979">
        <v>3</v>
      </c>
      <c r="F979">
        <f>orderdetails[[#This Row],[quantityOrdered]]*orderdetails[[#This Row],[priceEach]]</f>
        <v>6600.21</v>
      </c>
      <c r="G979" t="str">
        <f>VLOOKUP(orderdetails[[#This Row],[orderNumber]],orders!$A:$H,8,FALSE)</f>
        <v>2003-Q4</v>
      </c>
      <c r="H979" t="str">
        <f>VLOOKUP(orderdetails[[#This Row],[orderNumber]],orders!A:I,9,FALSE)</f>
        <v>2003-12</v>
      </c>
      <c r="I979" t="str">
        <f>VLOOKUP(orderdetails[[#This Row],[productCode]],products!$A:$I,3,FALSE)</f>
        <v>Classic Cars</v>
      </c>
      <c r="J979" t="str">
        <f>VLOOKUP(orderdetails[[#This Row],[productCode]],products!A:I,2,FALSE)</f>
        <v>1956 Porsche 356A Coupe</v>
      </c>
    </row>
    <row r="980" spans="1:10" x14ac:dyDescent="0.25">
      <c r="A980">
        <v>10204</v>
      </c>
      <c r="B980" t="s">
        <v>398</v>
      </c>
      <c r="C980">
        <v>42</v>
      </c>
      <c r="D980">
        <v>114.65</v>
      </c>
      <c r="E980">
        <v>17</v>
      </c>
      <c r="F980">
        <f>orderdetails[[#This Row],[quantityOrdered]]*orderdetails[[#This Row],[priceEach]]</f>
        <v>4815.3</v>
      </c>
      <c r="G980" t="str">
        <f>VLOOKUP(orderdetails[[#This Row],[orderNumber]],orders!$A:$H,8,FALSE)</f>
        <v>2003-Q4</v>
      </c>
      <c r="H980" t="str">
        <f>VLOOKUP(orderdetails[[#This Row],[orderNumber]],orders!A:I,9,FALSE)</f>
        <v>2003-12</v>
      </c>
      <c r="I980" t="str">
        <f>VLOOKUP(orderdetails[[#This Row],[productCode]],products!$A:$I,3,FALSE)</f>
        <v>Classic Cars</v>
      </c>
      <c r="J980" t="str">
        <f>VLOOKUP(orderdetails[[#This Row],[productCode]],products!A:I,2,FALSE)</f>
        <v>1993 Mazda RX-7</v>
      </c>
    </row>
    <row r="981" spans="1:10" x14ac:dyDescent="0.25">
      <c r="A981">
        <v>10204</v>
      </c>
      <c r="B981" t="s">
        <v>403</v>
      </c>
      <c r="C981">
        <v>40</v>
      </c>
      <c r="D981">
        <v>113.24</v>
      </c>
      <c r="E981">
        <v>13</v>
      </c>
      <c r="F981">
        <f>orderdetails[[#This Row],[quantityOrdered]]*orderdetails[[#This Row],[priceEach]]</f>
        <v>4529.5999999999995</v>
      </c>
      <c r="G981" t="str">
        <f>VLOOKUP(orderdetails[[#This Row],[orderNumber]],orders!$A:$H,8,FALSE)</f>
        <v>2003-Q4</v>
      </c>
      <c r="H981" t="str">
        <f>VLOOKUP(orderdetails[[#This Row],[orderNumber]],orders!A:I,9,FALSE)</f>
        <v>2003-12</v>
      </c>
      <c r="I981" t="str">
        <f>VLOOKUP(orderdetails[[#This Row],[productCode]],products!$A:$I,3,FALSE)</f>
        <v>Classic Cars</v>
      </c>
      <c r="J981" t="str">
        <f>VLOOKUP(orderdetails[[#This Row],[productCode]],products!A:I,2,FALSE)</f>
        <v>1965 Aston Martin DB5</v>
      </c>
    </row>
    <row r="982" spans="1:10" x14ac:dyDescent="0.25">
      <c r="A982">
        <v>10204</v>
      </c>
      <c r="B982" t="s">
        <v>302</v>
      </c>
      <c r="C982">
        <v>33</v>
      </c>
      <c r="D982">
        <v>153</v>
      </c>
      <c r="E982">
        <v>4</v>
      </c>
      <c r="F982">
        <f>orderdetails[[#This Row],[quantityOrdered]]*orderdetails[[#This Row],[priceEach]]</f>
        <v>5049</v>
      </c>
      <c r="G982" t="str">
        <f>VLOOKUP(orderdetails[[#This Row],[orderNumber]],orders!$A:$H,8,FALSE)</f>
        <v>2003-Q4</v>
      </c>
      <c r="H982" t="str">
        <f>VLOOKUP(orderdetails[[#This Row],[orderNumber]],orders!A:I,9,FALSE)</f>
        <v>2003-12</v>
      </c>
      <c r="I982" t="str">
        <f>VLOOKUP(orderdetails[[#This Row],[productCode]],products!$A:$I,3,FALSE)</f>
        <v>Vintage Cars</v>
      </c>
      <c r="J982" t="str">
        <f>VLOOKUP(orderdetails[[#This Row],[productCode]],products!A:I,2,FALSE)</f>
        <v>1917 Grand Touring Sedan</v>
      </c>
    </row>
    <row r="983" spans="1:10" x14ac:dyDescent="0.25">
      <c r="A983">
        <v>10204</v>
      </c>
      <c r="B983" t="s">
        <v>399</v>
      </c>
      <c r="C983">
        <v>38</v>
      </c>
      <c r="D983">
        <v>133.72</v>
      </c>
      <c r="E983">
        <v>16</v>
      </c>
      <c r="F983">
        <f>orderdetails[[#This Row],[quantityOrdered]]*orderdetails[[#This Row],[priceEach]]</f>
        <v>5081.3599999999997</v>
      </c>
      <c r="G983" t="str">
        <f>VLOOKUP(orderdetails[[#This Row],[orderNumber]],orders!$A:$H,8,FALSE)</f>
        <v>2003-Q4</v>
      </c>
      <c r="H983" t="str">
        <f>VLOOKUP(orderdetails[[#This Row],[orderNumber]],orders!A:I,9,FALSE)</f>
        <v>2003-12</v>
      </c>
      <c r="I983" t="str">
        <f>VLOOKUP(orderdetails[[#This Row],[productCode]],products!$A:$I,3,FALSE)</f>
        <v>Classic Cars</v>
      </c>
      <c r="J983" t="str">
        <f>VLOOKUP(orderdetails[[#This Row],[productCode]],products!A:I,2,FALSE)</f>
        <v>1995 Honda Civic</v>
      </c>
    </row>
    <row r="984" spans="1:10" x14ac:dyDescent="0.25">
      <c r="A984">
        <v>10204</v>
      </c>
      <c r="B984" t="s">
        <v>303</v>
      </c>
      <c r="C984">
        <v>23</v>
      </c>
      <c r="D984">
        <v>59.33</v>
      </c>
      <c r="E984">
        <v>3</v>
      </c>
      <c r="F984">
        <f>orderdetails[[#This Row],[quantityOrdered]]*orderdetails[[#This Row],[priceEach]]</f>
        <v>1364.59</v>
      </c>
      <c r="G984" t="str">
        <f>VLOOKUP(orderdetails[[#This Row],[orderNumber]],orders!$A:$H,8,FALSE)</f>
        <v>2003-Q4</v>
      </c>
      <c r="H984" t="str">
        <f>VLOOKUP(orderdetails[[#This Row],[orderNumber]],orders!A:I,9,FALSE)</f>
        <v>2003-12</v>
      </c>
      <c r="I984" t="str">
        <f>VLOOKUP(orderdetails[[#This Row],[productCode]],products!$A:$I,3,FALSE)</f>
        <v>Vintage Cars</v>
      </c>
      <c r="J984" t="str">
        <f>VLOOKUP(orderdetails[[#This Row],[productCode]],products!A:I,2,FALSE)</f>
        <v>1911 Ford Town Car</v>
      </c>
    </row>
    <row r="985" spans="1:10" x14ac:dyDescent="0.25">
      <c r="A985">
        <v>10204</v>
      </c>
      <c r="B985" t="s">
        <v>306</v>
      </c>
      <c r="C985">
        <v>26</v>
      </c>
      <c r="D985">
        <v>119.5</v>
      </c>
      <c r="E985">
        <v>1</v>
      </c>
      <c r="F985">
        <f>orderdetails[[#This Row],[quantityOrdered]]*orderdetails[[#This Row],[priceEach]]</f>
        <v>3107</v>
      </c>
      <c r="G985" t="str">
        <f>VLOOKUP(orderdetails[[#This Row],[orderNumber]],orders!$A:$H,8,FALSE)</f>
        <v>2003-Q4</v>
      </c>
      <c r="H985" t="str">
        <f>VLOOKUP(orderdetails[[#This Row],[orderNumber]],orders!A:I,9,FALSE)</f>
        <v>2003-12</v>
      </c>
      <c r="I985" t="str">
        <f>VLOOKUP(orderdetails[[#This Row],[productCode]],products!$A:$I,3,FALSE)</f>
        <v>Vintage Cars</v>
      </c>
      <c r="J985" t="str">
        <f>VLOOKUP(orderdetails[[#This Row],[productCode]],products!A:I,2,FALSE)</f>
        <v>1932 Model A Ford J-Coupe</v>
      </c>
    </row>
    <row r="986" spans="1:10" x14ac:dyDescent="0.25">
      <c r="A986">
        <v>10204</v>
      </c>
      <c r="B986" t="s">
        <v>400</v>
      </c>
      <c r="C986">
        <v>27</v>
      </c>
      <c r="D986">
        <v>106.92</v>
      </c>
      <c r="E986">
        <v>14</v>
      </c>
      <c r="F986">
        <f>orderdetails[[#This Row],[quantityOrdered]]*orderdetails[[#This Row],[priceEach]]</f>
        <v>2886.84</v>
      </c>
      <c r="G986" t="str">
        <f>VLOOKUP(orderdetails[[#This Row],[orderNumber]],orders!$A:$H,8,FALSE)</f>
        <v>2003-Q4</v>
      </c>
      <c r="H986" t="str">
        <f>VLOOKUP(orderdetails[[#This Row],[orderNumber]],orders!A:I,9,FALSE)</f>
        <v>2003-12</v>
      </c>
      <c r="I986" t="str">
        <f>VLOOKUP(orderdetails[[#This Row],[productCode]],products!$A:$I,3,FALSE)</f>
        <v>Classic Cars</v>
      </c>
      <c r="J986" t="str">
        <f>VLOOKUP(orderdetails[[#This Row],[productCode]],products!A:I,2,FALSE)</f>
        <v>1999 Indy 500 Monte Carlo SS</v>
      </c>
    </row>
    <row r="987" spans="1:10" x14ac:dyDescent="0.25">
      <c r="A987">
        <v>10204</v>
      </c>
      <c r="B987" t="s">
        <v>401</v>
      </c>
      <c r="C987">
        <v>35</v>
      </c>
      <c r="D987">
        <v>132.80000000000001</v>
      </c>
      <c r="E987">
        <v>15</v>
      </c>
      <c r="F987">
        <f>orderdetails[[#This Row],[quantityOrdered]]*orderdetails[[#This Row],[priceEach]]</f>
        <v>4648</v>
      </c>
      <c r="G987" t="str">
        <f>VLOOKUP(orderdetails[[#This Row],[orderNumber]],orders!$A:$H,8,FALSE)</f>
        <v>2003-Q4</v>
      </c>
      <c r="H987" t="str">
        <f>VLOOKUP(orderdetails[[#This Row],[orderNumber]],orders!A:I,9,FALSE)</f>
        <v>2003-12</v>
      </c>
      <c r="I987" t="str">
        <f>VLOOKUP(orderdetails[[#This Row],[productCode]],products!$A:$I,3,FALSE)</f>
        <v>Classic Cars</v>
      </c>
      <c r="J987" t="str">
        <f>VLOOKUP(orderdetails[[#This Row],[productCode]],products!A:I,2,FALSE)</f>
        <v>1948 Porsche Type 356 Roadster</v>
      </c>
    </row>
    <row r="988" spans="1:10" x14ac:dyDescent="0.25">
      <c r="A988">
        <v>10204</v>
      </c>
      <c r="B988" t="s">
        <v>304</v>
      </c>
      <c r="C988">
        <v>29</v>
      </c>
      <c r="D988">
        <v>83.75</v>
      </c>
      <c r="E988">
        <v>5</v>
      </c>
      <c r="F988">
        <f>orderdetails[[#This Row],[quantityOrdered]]*orderdetails[[#This Row],[priceEach]]</f>
        <v>2428.75</v>
      </c>
      <c r="G988" t="str">
        <f>VLOOKUP(orderdetails[[#This Row],[orderNumber]],orders!$A:$H,8,FALSE)</f>
        <v>2003-Q4</v>
      </c>
      <c r="H988" t="str">
        <f>VLOOKUP(orderdetails[[#This Row],[orderNumber]],orders!A:I,9,FALSE)</f>
        <v>2003-12</v>
      </c>
      <c r="I988" t="str">
        <f>VLOOKUP(orderdetails[[#This Row],[productCode]],products!$A:$I,3,FALSE)</f>
        <v>Vintage Cars</v>
      </c>
      <c r="J988" t="str">
        <f>VLOOKUP(orderdetails[[#This Row],[productCode]],products!A:I,2,FALSE)</f>
        <v>1932 Alfa Romeo 8C2300 Spider Sport</v>
      </c>
    </row>
    <row r="989" spans="1:10" x14ac:dyDescent="0.25">
      <c r="A989">
        <v>10204</v>
      </c>
      <c r="B989" t="s">
        <v>404</v>
      </c>
      <c r="C989">
        <v>45</v>
      </c>
      <c r="D989">
        <v>69.84</v>
      </c>
      <c r="E989">
        <v>6</v>
      </c>
      <c r="F989">
        <f>orderdetails[[#This Row],[quantityOrdered]]*orderdetails[[#This Row],[priceEach]]</f>
        <v>3142.8</v>
      </c>
      <c r="G989" t="str">
        <f>VLOOKUP(orderdetails[[#This Row],[orderNumber]],orders!$A:$H,8,FALSE)</f>
        <v>2003-Q4</v>
      </c>
      <c r="H989" t="str">
        <f>VLOOKUP(orderdetails[[#This Row],[orderNumber]],orders!A:I,9,FALSE)</f>
        <v>2003-12</v>
      </c>
      <c r="I989" t="str">
        <f>VLOOKUP(orderdetails[[#This Row],[productCode]],products!$A:$I,3,FALSE)</f>
        <v>Classic Cars</v>
      </c>
      <c r="J989" t="str">
        <f>VLOOKUP(orderdetails[[#This Row],[productCode]],products!A:I,2,FALSE)</f>
        <v>1957 Ford Thunderbird</v>
      </c>
    </row>
    <row r="990" spans="1:10" x14ac:dyDescent="0.25">
      <c r="A990">
        <v>10204</v>
      </c>
      <c r="B990" t="s">
        <v>405</v>
      </c>
      <c r="C990">
        <v>20</v>
      </c>
      <c r="D990">
        <v>69.819999999999993</v>
      </c>
      <c r="E990">
        <v>10</v>
      </c>
      <c r="F990">
        <f>orderdetails[[#This Row],[quantityOrdered]]*orderdetails[[#This Row],[priceEach]]</f>
        <v>1396.3999999999999</v>
      </c>
      <c r="G990" t="str">
        <f>VLOOKUP(orderdetails[[#This Row],[orderNumber]],orders!$A:$H,8,FALSE)</f>
        <v>2003-Q4</v>
      </c>
      <c r="H990" t="str">
        <f>VLOOKUP(orderdetails[[#This Row],[orderNumber]],orders!A:I,9,FALSE)</f>
        <v>2003-12</v>
      </c>
      <c r="I990" t="str">
        <f>VLOOKUP(orderdetails[[#This Row],[productCode]],products!$A:$I,3,FALSE)</f>
        <v>Classic Cars</v>
      </c>
      <c r="J990" t="str">
        <f>VLOOKUP(orderdetails[[#This Row],[productCode]],products!A:I,2,FALSE)</f>
        <v>1970 Chevy Chevelle SS 454</v>
      </c>
    </row>
    <row r="991" spans="1:10" x14ac:dyDescent="0.25">
      <c r="A991">
        <v>10204</v>
      </c>
      <c r="B991" t="s">
        <v>406</v>
      </c>
      <c r="C991">
        <v>45</v>
      </c>
      <c r="D991">
        <v>46.79</v>
      </c>
      <c r="E991">
        <v>12</v>
      </c>
      <c r="F991">
        <f>orderdetails[[#This Row],[quantityOrdered]]*orderdetails[[#This Row],[priceEach]]</f>
        <v>2105.5500000000002</v>
      </c>
      <c r="G991" t="str">
        <f>VLOOKUP(orderdetails[[#This Row],[orderNumber]],orders!$A:$H,8,FALSE)</f>
        <v>2003-Q4</v>
      </c>
      <c r="H991" t="str">
        <f>VLOOKUP(orderdetails[[#This Row],[orderNumber]],orders!A:I,9,FALSE)</f>
        <v>2003-12</v>
      </c>
      <c r="I991" t="str">
        <f>VLOOKUP(orderdetails[[#This Row],[productCode]],products!$A:$I,3,FALSE)</f>
        <v>Classic Cars</v>
      </c>
      <c r="J991" t="str">
        <f>VLOOKUP(orderdetails[[#This Row],[productCode]],products!A:I,2,FALSE)</f>
        <v>1966 Shelby Cobra 427 S/C</v>
      </c>
    </row>
    <row r="992" spans="1:10" x14ac:dyDescent="0.25">
      <c r="A992">
        <v>10204</v>
      </c>
      <c r="B992" t="s">
        <v>407</v>
      </c>
      <c r="C992">
        <v>47</v>
      </c>
      <c r="D992">
        <v>79.06</v>
      </c>
      <c r="E992">
        <v>8</v>
      </c>
      <c r="F992">
        <f>orderdetails[[#This Row],[quantityOrdered]]*orderdetails[[#This Row],[priceEach]]</f>
        <v>3715.82</v>
      </c>
      <c r="G992" t="str">
        <f>VLOOKUP(orderdetails[[#This Row],[orderNumber]],orders!$A:$H,8,FALSE)</f>
        <v>2003-Q4</v>
      </c>
      <c r="H992" t="str">
        <f>VLOOKUP(orderdetails[[#This Row],[orderNumber]],orders!A:I,9,FALSE)</f>
        <v>2003-12</v>
      </c>
      <c r="I992" t="str">
        <f>VLOOKUP(orderdetails[[#This Row],[productCode]],products!$A:$I,3,FALSE)</f>
        <v>Classic Cars</v>
      </c>
      <c r="J992" t="str">
        <f>VLOOKUP(orderdetails[[#This Row],[productCode]],products!A:I,2,FALSE)</f>
        <v>1949 Jaguar XK 120</v>
      </c>
    </row>
    <row r="993" spans="1:10" x14ac:dyDescent="0.25">
      <c r="A993">
        <v>10204</v>
      </c>
      <c r="B993" t="s">
        <v>408</v>
      </c>
      <c r="C993">
        <v>42</v>
      </c>
      <c r="D993">
        <v>112.74</v>
      </c>
      <c r="E993">
        <v>7</v>
      </c>
      <c r="F993">
        <f>orderdetails[[#This Row],[quantityOrdered]]*orderdetails[[#This Row],[priceEach]]</f>
        <v>4735.08</v>
      </c>
      <c r="G993" t="str">
        <f>VLOOKUP(orderdetails[[#This Row],[orderNumber]],orders!$A:$H,8,FALSE)</f>
        <v>2003-Q4</v>
      </c>
      <c r="H993" t="str">
        <f>VLOOKUP(orderdetails[[#This Row],[orderNumber]],orders!A:I,9,FALSE)</f>
        <v>2003-12</v>
      </c>
      <c r="I993" t="str">
        <f>VLOOKUP(orderdetails[[#This Row],[productCode]],products!$A:$I,3,FALSE)</f>
        <v>Classic Cars</v>
      </c>
      <c r="J993" t="str">
        <f>VLOOKUP(orderdetails[[#This Row],[productCode]],products!A:I,2,FALSE)</f>
        <v>1952 Citroen-15CV</v>
      </c>
    </row>
    <row r="994" spans="1:10" x14ac:dyDescent="0.25">
      <c r="A994">
        <v>10204</v>
      </c>
      <c r="B994" t="s">
        <v>409</v>
      </c>
      <c r="C994">
        <v>40</v>
      </c>
      <c r="D994">
        <v>84.75</v>
      </c>
      <c r="E994">
        <v>9</v>
      </c>
      <c r="F994">
        <f>orderdetails[[#This Row],[quantityOrdered]]*orderdetails[[#This Row],[priceEach]]</f>
        <v>3390</v>
      </c>
      <c r="G994" t="str">
        <f>VLOOKUP(orderdetails[[#This Row],[orderNumber]],orders!$A:$H,8,FALSE)</f>
        <v>2003-Q4</v>
      </c>
      <c r="H994" t="str">
        <f>VLOOKUP(orderdetails[[#This Row],[orderNumber]],orders!A:I,9,FALSE)</f>
        <v>2003-12</v>
      </c>
      <c r="I994" t="str">
        <f>VLOOKUP(orderdetails[[#This Row],[productCode]],products!$A:$I,3,FALSE)</f>
        <v>Classic Cars</v>
      </c>
      <c r="J994" t="str">
        <f>VLOOKUP(orderdetails[[#This Row],[productCode]],products!A:I,2,FALSE)</f>
        <v>1969 Chevrolet Camaro Z28</v>
      </c>
    </row>
    <row r="995" spans="1:10" x14ac:dyDescent="0.25">
      <c r="A995">
        <v>10204</v>
      </c>
      <c r="B995" t="s">
        <v>410</v>
      </c>
      <c r="C995">
        <v>48</v>
      </c>
      <c r="D995">
        <v>104.94</v>
      </c>
      <c r="E995">
        <v>11</v>
      </c>
      <c r="F995">
        <f>orderdetails[[#This Row],[quantityOrdered]]*orderdetails[[#This Row],[priceEach]]</f>
        <v>5037.12</v>
      </c>
      <c r="G995" t="str">
        <f>VLOOKUP(orderdetails[[#This Row],[orderNumber]],orders!$A:$H,8,FALSE)</f>
        <v>2003-Q4</v>
      </c>
      <c r="H995" t="str">
        <f>VLOOKUP(orderdetails[[#This Row],[orderNumber]],orders!A:I,9,FALSE)</f>
        <v>2003-12</v>
      </c>
      <c r="I995" t="str">
        <f>VLOOKUP(orderdetails[[#This Row],[productCode]],products!$A:$I,3,FALSE)</f>
        <v>Classic Cars</v>
      </c>
      <c r="J995" t="str">
        <f>VLOOKUP(orderdetails[[#This Row],[productCode]],products!A:I,2,FALSE)</f>
        <v>2002 Chevy Corvette</v>
      </c>
    </row>
    <row r="996" spans="1:10" x14ac:dyDescent="0.25">
      <c r="A996">
        <v>10204</v>
      </c>
      <c r="B996" t="s">
        <v>305</v>
      </c>
      <c r="C996">
        <v>39</v>
      </c>
      <c r="D996">
        <v>34.880000000000003</v>
      </c>
      <c r="E996">
        <v>2</v>
      </c>
      <c r="F996">
        <f>orderdetails[[#This Row],[quantityOrdered]]*orderdetails[[#This Row],[priceEach]]</f>
        <v>1360.3200000000002</v>
      </c>
      <c r="G996" t="str">
        <f>VLOOKUP(orderdetails[[#This Row],[orderNumber]],orders!$A:$H,8,FALSE)</f>
        <v>2003-Q4</v>
      </c>
      <c r="H996" t="str">
        <f>VLOOKUP(orderdetails[[#This Row],[orderNumber]],orders!A:I,9,FALSE)</f>
        <v>2003-12</v>
      </c>
      <c r="I996" t="str">
        <f>VLOOKUP(orderdetails[[#This Row],[productCode]],products!$A:$I,3,FALSE)</f>
        <v>Vintage Cars</v>
      </c>
      <c r="J996" t="str">
        <f>VLOOKUP(orderdetails[[#This Row],[productCode]],products!A:I,2,FALSE)</f>
        <v>1936 Mercedes Benz 500k Roadster</v>
      </c>
    </row>
    <row r="997" spans="1:10" x14ac:dyDescent="0.25">
      <c r="A997">
        <v>10205</v>
      </c>
      <c r="B997" t="s">
        <v>310</v>
      </c>
      <c r="C997">
        <v>36</v>
      </c>
      <c r="D997">
        <v>98.63</v>
      </c>
      <c r="E997">
        <v>2</v>
      </c>
      <c r="F997">
        <f>orderdetails[[#This Row],[quantityOrdered]]*orderdetails[[#This Row],[priceEach]]</f>
        <v>3550.68</v>
      </c>
      <c r="G997" t="str">
        <f>VLOOKUP(orderdetails[[#This Row],[orderNumber]],orders!$A:$H,8,FALSE)</f>
        <v>2003-Q4</v>
      </c>
      <c r="H997" t="str">
        <f>VLOOKUP(orderdetails[[#This Row],[orderNumber]],orders!A:I,9,FALSE)</f>
        <v>2003-12</v>
      </c>
      <c r="I997" t="str">
        <f>VLOOKUP(orderdetails[[#This Row],[productCode]],products!$A:$I,3,FALSE)</f>
        <v>Vintage Cars</v>
      </c>
      <c r="J997" t="str">
        <f>VLOOKUP(orderdetails[[#This Row],[productCode]],products!A:I,2,FALSE)</f>
        <v>1937 Lincoln Berline</v>
      </c>
    </row>
    <row r="998" spans="1:10" x14ac:dyDescent="0.25">
      <c r="A998">
        <v>10205</v>
      </c>
      <c r="B998" t="s">
        <v>311</v>
      </c>
      <c r="C998">
        <v>48</v>
      </c>
      <c r="D998">
        <v>45.82</v>
      </c>
      <c r="E998">
        <v>1</v>
      </c>
      <c r="F998">
        <f>orderdetails[[#This Row],[quantityOrdered]]*orderdetails[[#This Row],[priceEach]]</f>
        <v>2199.36</v>
      </c>
      <c r="G998" t="str">
        <f>VLOOKUP(orderdetails[[#This Row],[orderNumber]],orders!$A:$H,8,FALSE)</f>
        <v>2003-Q4</v>
      </c>
      <c r="H998" t="str">
        <f>VLOOKUP(orderdetails[[#This Row],[orderNumber]],orders!A:I,9,FALSE)</f>
        <v>2003-12</v>
      </c>
      <c r="I998" t="str">
        <f>VLOOKUP(orderdetails[[#This Row],[productCode]],products!$A:$I,3,FALSE)</f>
        <v>Vintage Cars</v>
      </c>
      <c r="J998" t="str">
        <f>VLOOKUP(orderdetails[[#This Row],[productCode]],products!A:I,2,FALSE)</f>
        <v>1936 Mercedes-Benz 500K Special Roadster</v>
      </c>
    </row>
    <row r="999" spans="1:10" x14ac:dyDescent="0.25">
      <c r="A999">
        <v>10205</v>
      </c>
      <c r="B999" t="s">
        <v>307</v>
      </c>
      <c r="C999">
        <v>40</v>
      </c>
      <c r="D999">
        <v>138.38</v>
      </c>
      <c r="E999">
        <v>3</v>
      </c>
      <c r="F999">
        <f>orderdetails[[#This Row],[quantityOrdered]]*orderdetails[[#This Row],[priceEach]]</f>
        <v>5535.2</v>
      </c>
      <c r="G999" t="str">
        <f>VLOOKUP(orderdetails[[#This Row],[orderNumber]],orders!$A:$H,8,FALSE)</f>
        <v>2003-Q4</v>
      </c>
      <c r="H999" t="str">
        <f>VLOOKUP(orderdetails[[#This Row],[orderNumber]],orders!A:I,9,FALSE)</f>
        <v>2003-12</v>
      </c>
      <c r="I999" t="str">
        <f>VLOOKUP(orderdetails[[#This Row],[productCode]],products!$A:$I,3,FALSE)</f>
        <v>Vintage Cars</v>
      </c>
      <c r="J999" t="str">
        <f>VLOOKUP(orderdetails[[#This Row],[productCode]],products!A:I,2,FALSE)</f>
        <v>1928 Mercedes-Benz SSK</v>
      </c>
    </row>
    <row r="1000" spans="1:10" x14ac:dyDescent="0.25">
      <c r="A1000">
        <v>10205</v>
      </c>
      <c r="B1000" t="s">
        <v>308</v>
      </c>
      <c r="C1000">
        <v>32</v>
      </c>
      <c r="D1000">
        <v>27.88</v>
      </c>
      <c r="E1000">
        <v>5</v>
      </c>
      <c r="F1000">
        <f>orderdetails[[#This Row],[quantityOrdered]]*orderdetails[[#This Row],[priceEach]]</f>
        <v>892.16</v>
      </c>
      <c r="G1000" t="str">
        <f>VLOOKUP(orderdetails[[#This Row],[orderNumber]],orders!$A:$H,8,FALSE)</f>
        <v>2003-Q4</v>
      </c>
      <c r="H1000" t="str">
        <f>VLOOKUP(orderdetails[[#This Row],[orderNumber]],orders!A:I,9,FALSE)</f>
        <v>2003-12</v>
      </c>
      <c r="I1000" t="str">
        <f>VLOOKUP(orderdetails[[#This Row],[productCode]],products!$A:$I,3,FALSE)</f>
        <v>Vintage Cars</v>
      </c>
      <c r="J1000" t="str">
        <f>VLOOKUP(orderdetails[[#This Row],[productCode]],products!A:I,2,FALSE)</f>
        <v>1939 Chevrolet Deluxe Coupe</v>
      </c>
    </row>
    <row r="1001" spans="1:10" x14ac:dyDescent="0.25">
      <c r="A1001">
        <v>10205</v>
      </c>
      <c r="B1001" t="s">
        <v>309</v>
      </c>
      <c r="C1001">
        <v>24</v>
      </c>
      <c r="D1001">
        <v>36.74</v>
      </c>
      <c r="E1001">
        <v>4</v>
      </c>
      <c r="F1001">
        <f>orderdetails[[#This Row],[quantityOrdered]]*orderdetails[[#This Row],[priceEach]]</f>
        <v>881.76</v>
      </c>
      <c r="G1001" t="str">
        <f>VLOOKUP(orderdetails[[#This Row],[orderNumber]],orders!$A:$H,8,FALSE)</f>
        <v>2003-Q4</v>
      </c>
      <c r="H1001" t="str">
        <f>VLOOKUP(orderdetails[[#This Row],[orderNumber]],orders!A:I,9,FALSE)</f>
        <v>2003-12</v>
      </c>
      <c r="I1001" t="str">
        <f>VLOOKUP(orderdetails[[#This Row],[productCode]],products!$A:$I,3,FALSE)</f>
        <v>Vintage Cars</v>
      </c>
      <c r="J1001" t="str">
        <f>VLOOKUP(orderdetails[[#This Row],[productCode]],products!A:I,2,FALSE)</f>
        <v>1938 Cadillac V-16 Presidential Limousine</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586BA-5A8A-4562-8241-36EA7EC5D7D2}">
  <dimension ref="A1:I327"/>
  <sheetViews>
    <sheetView zoomScale="130" zoomScaleNormal="130" workbookViewId="0">
      <selection activeCell="H2" sqref="H2"/>
    </sheetView>
  </sheetViews>
  <sheetFormatPr defaultRowHeight="15" x14ac:dyDescent="0.25"/>
  <cols>
    <col min="1" max="1" width="15.5703125" bestFit="1" customWidth="1"/>
    <col min="2" max="2" width="12.28515625" bestFit="1" customWidth="1"/>
    <col min="3" max="3" width="15.140625" bestFit="1" customWidth="1"/>
    <col min="4" max="4" width="14.5703125" bestFit="1" customWidth="1"/>
    <col min="5" max="5" width="9.85546875" bestFit="1" customWidth="1"/>
    <col min="6" max="6" width="29.42578125" customWidth="1"/>
    <col min="7" max="7" width="19" bestFit="1" customWidth="1"/>
    <col min="8" max="8" width="20.140625" bestFit="1" customWidth="1"/>
    <col min="9" max="9" width="18.42578125" bestFit="1" customWidth="1"/>
  </cols>
  <sheetData>
    <row r="1" spans="1:9" x14ac:dyDescent="0.25">
      <c r="A1" t="s">
        <v>0</v>
      </c>
      <c r="B1" t="s">
        <v>1</v>
      </c>
      <c r="C1" t="s">
        <v>2</v>
      </c>
      <c r="D1" t="s">
        <v>3</v>
      </c>
      <c r="E1" t="s">
        <v>4</v>
      </c>
      <c r="F1" t="s">
        <v>5</v>
      </c>
      <c r="G1" t="s">
        <v>6</v>
      </c>
      <c r="H1" t="s">
        <v>657</v>
      </c>
      <c r="I1" t="s">
        <v>658</v>
      </c>
    </row>
    <row r="2" spans="1:9" x14ac:dyDescent="0.25">
      <c r="A2">
        <v>10100</v>
      </c>
      <c r="B2" s="1">
        <v>37627</v>
      </c>
      <c r="C2" s="1">
        <v>37634</v>
      </c>
      <c r="D2" t="s">
        <v>7</v>
      </c>
      <c r="E2" t="s">
        <v>8</v>
      </c>
      <c r="F2" t="s">
        <v>9</v>
      </c>
      <c r="G2">
        <v>363</v>
      </c>
      <c r="H2" t="str">
        <f>YEAR(orders[[#This Row],[orderDate]])&amp;"-Q"&amp;ROUNDUP(MONTH(orders[[#This Row],[orderDate]])/3,0)</f>
        <v>2003-Q1</v>
      </c>
      <c r="I2" t="str">
        <f>YEAR(orders[[#This Row],[orderDate]])&amp;"-"&amp;TEXT(MONTH(orders[[#This Row],[orderDate]]),"00")</f>
        <v>2003-01</v>
      </c>
    </row>
    <row r="3" spans="1:9" x14ac:dyDescent="0.25">
      <c r="A3">
        <v>10101</v>
      </c>
      <c r="B3" s="1">
        <v>37630</v>
      </c>
      <c r="C3" s="1">
        <v>37639</v>
      </c>
      <c r="D3" t="s">
        <v>10</v>
      </c>
      <c r="E3" t="s">
        <v>8</v>
      </c>
      <c r="F3" t="s">
        <v>11</v>
      </c>
      <c r="G3">
        <v>128</v>
      </c>
      <c r="H3" t="str">
        <f>YEAR(orders[[#This Row],[orderDate]])&amp;"-Q"&amp;ROUNDUP(MONTH(orders[[#This Row],[orderDate]])/3,0)</f>
        <v>2003-Q1</v>
      </c>
      <c r="I3" t="str">
        <f>YEAR(orders[[#This Row],[orderDate]])&amp;"-"&amp;TEXT(MONTH(orders[[#This Row],[orderDate]]),"00")</f>
        <v>2003-01</v>
      </c>
    </row>
    <row r="4" spans="1:9" x14ac:dyDescent="0.25">
      <c r="A4">
        <v>10102</v>
      </c>
      <c r="B4" s="1">
        <v>37631</v>
      </c>
      <c r="C4" s="1">
        <v>37639</v>
      </c>
      <c r="D4" t="s">
        <v>12</v>
      </c>
      <c r="E4" t="s">
        <v>8</v>
      </c>
      <c r="F4" t="s">
        <v>9</v>
      </c>
      <c r="G4">
        <v>181</v>
      </c>
      <c r="H4" t="str">
        <f>YEAR(orders[[#This Row],[orderDate]])&amp;"-Q"&amp;ROUNDUP(MONTH(orders[[#This Row],[orderDate]])/3,0)</f>
        <v>2003-Q1</v>
      </c>
      <c r="I4" t="str">
        <f>YEAR(orders[[#This Row],[orderDate]])&amp;"-"&amp;TEXT(MONTH(orders[[#This Row],[orderDate]]),"00")</f>
        <v>2003-01</v>
      </c>
    </row>
    <row r="5" spans="1:9" x14ac:dyDescent="0.25">
      <c r="A5">
        <v>10103</v>
      </c>
      <c r="B5" s="1">
        <v>37650</v>
      </c>
      <c r="C5" s="1">
        <v>37659</v>
      </c>
      <c r="D5" t="s">
        <v>13</v>
      </c>
      <c r="E5" t="s">
        <v>8</v>
      </c>
      <c r="F5" t="s">
        <v>9</v>
      </c>
      <c r="G5">
        <v>121</v>
      </c>
      <c r="H5" t="str">
        <f>YEAR(orders[[#This Row],[orderDate]])&amp;"-Q"&amp;ROUNDUP(MONTH(orders[[#This Row],[orderDate]])/3,0)</f>
        <v>2003-Q1</v>
      </c>
      <c r="I5" t="str">
        <f>YEAR(orders[[#This Row],[orderDate]])&amp;"-"&amp;TEXT(MONTH(orders[[#This Row],[orderDate]]),"00")</f>
        <v>2003-01</v>
      </c>
    </row>
    <row r="6" spans="1:9" x14ac:dyDescent="0.25">
      <c r="A6">
        <v>10104</v>
      </c>
      <c r="B6" s="1">
        <v>37652</v>
      </c>
      <c r="C6" s="1">
        <v>37661</v>
      </c>
      <c r="D6" t="s">
        <v>14</v>
      </c>
      <c r="E6" t="s">
        <v>8</v>
      </c>
      <c r="F6" t="s">
        <v>9</v>
      </c>
      <c r="G6">
        <v>141</v>
      </c>
      <c r="H6" t="str">
        <f>YEAR(orders[[#This Row],[orderDate]])&amp;"-Q"&amp;ROUNDUP(MONTH(orders[[#This Row],[orderDate]])/3,0)</f>
        <v>2003-Q1</v>
      </c>
      <c r="I6" t="str">
        <f>YEAR(orders[[#This Row],[orderDate]])&amp;"-"&amp;TEXT(MONTH(orders[[#This Row],[orderDate]]),"00")</f>
        <v>2003-01</v>
      </c>
    </row>
    <row r="7" spans="1:9" x14ac:dyDescent="0.25">
      <c r="A7">
        <v>10105</v>
      </c>
      <c r="B7" s="1">
        <v>37663</v>
      </c>
      <c r="C7" s="1">
        <v>37673</v>
      </c>
      <c r="D7" t="s">
        <v>15</v>
      </c>
      <c r="E7" t="s">
        <v>8</v>
      </c>
      <c r="F7" t="s">
        <v>9</v>
      </c>
      <c r="G7">
        <v>145</v>
      </c>
      <c r="H7" t="str">
        <f>YEAR(orders[[#This Row],[orderDate]])&amp;"-Q"&amp;ROUNDUP(MONTH(orders[[#This Row],[orderDate]])/3,0)</f>
        <v>2003-Q1</v>
      </c>
      <c r="I7" t="str">
        <f>YEAR(orders[[#This Row],[orderDate]])&amp;"-"&amp;TEXT(MONTH(orders[[#This Row],[orderDate]]),"00")</f>
        <v>2003-02</v>
      </c>
    </row>
    <row r="8" spans="1:9" x14ac:dyDescent="0.25">
      <c r="A8">
        <v>10106</v>
      </c>
      <c r="B8" s="1">
        <v>37669</v>
      </c>
      <c r="C8" s="1">
        <v>37676</v>
      </c>
      <c r="D8" t="s">
        <v>16</v>
      </c>
      <c r="E8" t="s">
        <v>8</v>
      </c>
      <c r="F8" t="s">
        <v>9</v>
      </c>
      <c r="G8">
        <v>278</v>
      </c>
      <c r="H8" t="str">
        <f>YEAR(orders[[#This Row],[orderDate]])&amp;"-Q"&amp;ROUNDUP(MONTH(orders[[#This Row],[orderDate]])/3,0)</f>
        <v>2003-Q1</v>
      </c>
      <c r="I8" t="str">
        <f>YEAR(orders[[#This Row],[orderDate]])&amp;"-"&amp;TEXT(MONTH(orders[[#This Row],[orderDate]]),"00")</f>
        <v>2003-02</v>
      </c>
    </row>
    <row r="9" spans="1:9" x14ac:dyDescent="0.25">
      <c r="A9">
        <v>10107</v>
      </c>
      <c r="B9" s="1">
        <v>37676</v>
      </c>
      <c r="C9" s="1">
        <v>37683</v>
      </c>
      <c r="D9" t="s">
        <v>17</v>
      </c>
      <c r="E9" t="s">
        <v>8</v>
      </c>
      <c r="F9" t="s">
        <v>18</v>
      </c>
      <c r="G9">
        <v>131</v>
      </c>
      <c r="H9" t="str">
        <f>YEAR(orders[[#This Row],[orderDate]])&amp;"-Q"&amp;ROUNDUP(MONTH(orders[[#This Row],[orderDate]])/3,0)</f>
        <v>2003-Q1</v>
      </c>
      <c r="I9" t="str">
        <f>YEAR(orders[[#This Row],[orderDate]])&amp;"-"&amp;TEXT(MONTH(orders[[#This Row],[orderDate]]),"00")</f>
        <v>2003-02</v>
      </c>
    </row>
    <row r="10" spans="1:9" x14ac:dyDescent="0.25">
      <c r="A10">
        <v>10108</v>
      </c>
      <c r="B10" s="1">
        <v>37683</v>
      </c>
      <c r="C10" s="1">
        <v>37692</v>
      </c>
      <c r="D10" t="s">
        <v>19</v>
      </c>
      <c r="E10" t="s">
        <v>8</v>
      </c>
      <c r="F10" t="s">
        <v>9</v>
      </c>
      <c r="G10">
        <v>385</v>
      </c>
      <c r="H10" t="str">
        <f>YEAR(orders[[#This Row],[orderDate]])&amp;"-Q"&amp;ROUNDUP(MONTH(orders[[#This Row],[orderDate]])/3,0)</f>
        <v>2003-Q1</v>
      </c>
      <c r="I10" t="str">
        <f>YEAR(orders[[#This Row],[orderDate]])&amp;"-"&amp;TEXT(MONTH(orders[[#This Row],[orderDate]]),"00")</f>
        <v>2003-03</v>
      </c>
    </row>
    <row r="11" spans="1:9" x14ac:dyDescent="0.25">
      <c r="A11">
        <v>10109</v>
      </c>
      <c r="B11" s="1">
        <v>37690</v>
      </c>
      <c r="C11" s="1">
        <v>37699</v>
      </c>
      <c r="D11" t="s">
        <v>20</v>
      </c>
      <c r="E11" t="s">
        <v>8</v>
      </c>
      <c r="F11" t="s">
        <v>21</v>
      </c>
      <c r="G11">
        <v>486</v>
      </c>
      <c r="H11" t="str">
        <f>YEAR(orders[[#This Row],[orderDate]])&amp;"-Q"&amp;ROUNDUP(MONTH(orders[[#This Row],[orderDate]])/3,0)</f>
        <v>2003-Q1</v>
      </c>
      <c r="I11" t="str">
        <f>YEAR(orders[[#This Row],[orderDate]])&amp;"-"&amp;TEXT(MONTH(orders[[#This Row],[orderDate]]),"00")</f>
        <v>2003-03</v>
      </c>
    </row>
    <row r="12" spans="1:9" x14ac:dyDescent="0.25">
      <c r="A12">
        <v>10110</v>
      </c>
      <c r="B12" s="1">
        <v>37698</v>
      </c>
      <c r="C12" s="1">
        <v>37704</v>
      </c>
      <c r="D12" t="s">
        <v>22</v>
      </c>
      <c r="E12" t="s">
        <v>8</v>
      </c>
      <c r="F12" t="s">
        <v>9</v>
      </c>
      <c r="G12">
        <v>187</v>
      </c>
      <c r="H12" t="str">
        <f>YEAR(orders[[#This Row],[orderDate]])&amp;"-Q"&amp;ROUNDUP(MONTH(orders[[#This Row],[orderDate]])/3,0)</f>
        <v>2003-Q1</v>
      </c>
      <c r="I12" t="str">
        <f>YEAR(orders[[#This Row],[orderDate]])&amp;"-"&amp;TEXT(MONTH(orders[[#This Row],[orderDate]]),"00")</f>
        <v>2003-03</v>
      </c>
    </row>
    <row r="13" spans="1:9" x14ac:dyDescent="0.25">
      <c r="A13">
        <v>10111</v>
      </c>
      <c r="B13" s="1">
        <v>37705</v>
      </c>
      <c r="C13" s="1">
        <v>37711</v>
      </c>
      <c r="D13" t="s">
        <v>23</v>
      </c>
      <c r="E13" t="s">
        <v>8</v>
      </c>
      <c r="F13" t="s">
        <v>9</v>
      </c>
      <c r="G13">
        <v>129</v>
      </c>
      <c r="H13" t="str">
        <f>YEAR(orders[[#This Row],[orderDate]])&amp;"-Q"&amp;ROUNDUP(MONTH(orders[[#This Row],[orderDate]])/3,0)</f>
        <v>2003-Q1</v>
      </c>
      <c r="I13" t="str">
        <f>YEAR(orders[[#This Row],[orderDate]])&amp;"-"&amp;TEXT(MONTH(orders[[#This Row],[orderDate]]),"00")</f>
        <v>2003-03</v>
      </c>
    </row>
    <row r="14" spans="1:9" x14ac:dyDescent="0.25">
      <c r="A14">
        <v>10112</v>
      </c>
      <c r="B14" s="1">
        <v>37704</v>
      </c>
      <c r="C14" s="1">
        <v>37714</v>
      </c>
      <c r="D14" t="s">
        <v>24</v>
      </c>
      <c r="E14" t="s">
        <v>8</v>
      </c>
      <c r="F14" t="s">
        <v>25</v>
      </c>
      <c r="G14">
        <v>144</v>
      </c>
      <c r="H14" t="str">
        <f>YEAR(orders[[#This Row],[orderDate]])&amp;"-Q"&amp;ROUNDUP(MONTH(orders[[#This Row],[orderDate]])/3,0)</f>
        <v>2003-Q1</v>
      </c>
      <c r="I14" t="str">
        <f>YEAR(orders[[#This Row],[orderDate]])&amp;"-"&amp;TEXT(MONTH(orders[[#This Row],[orderDate]]),"00")</f>
        <v>2003-03</v>
      </c>
    </row>
    <row r="15" spans="1:9" x14ac:dyDescent="0.25">
      <c r="A15">
        <v>10113</v>
      </c>
      <c r="B15" s="1">
        <v>37706</v>
      </c>
      <c r="C15" s="1">
        <v>37713</v>
      </c>
      <c r="D15" t="s">
        <v>26</v>
      </c>
      <c r="E15" t="s">
        <v>8</v>
      </c>
      <c r="F15" t="s">
        <v>9</v>
      </c>
      <c r="G15">
        <v>124</v>
      </c>
      <c r="H15" t="str">
        <f>YEAR(orders[[#This Row],[orderDate]])&amp;"-Q"&amp;ROUNDUP(MONTH(orders[[#This Row],[orderDate]])/3,0)</f>
        <v>2003-Q1</v>
      </c>
      <c r="I15" t="str">
        <f>YEAR(orders[[#This Row],[orderDate]])&amp;"-"&amp;TEXT(MONTH(orders[[#This Row],[orderDate]]),"00")</f>
        <v>2003-03</v>
      </c>
    </row>
    <row r="16" spans="1:9" x14ac:dyDescent="0.25">
      <c r="A16">
        <v>10114</v>
      </c>
      <c r="B16" s="1">
        <v>37712</v>
      </c>
      <c r="C16" s="1">
        <v>37718</v>
      </c>
      <c r="D16" t="s">
        <v>27</v>
      </c>
      <c r="E16" t="s">
        <v>8</v>
      </c>
      <c r="F16" t="s">
        <v>9</v>
      </c>
      <c r="G16">
        <v>172</v>
      </c>
      <c r="H16" t="str">
        <f>YEAR(orders[[#This Row],[orderDate]])&amp;"-Q"&amp;ROUNDUP(MONTH(orders[[#This Row],[orderDate]])/3,0)</f>
        <v>2003-Q2</v>
      </c>
      <c r="I16" t="str">
        <f>YEAR(orders[[#This Row],[orderDate]])&amp;"-"&amp;TEXT(MONTH(orders[[#This Row],[orderDate]]),"00")</f>
        <v>2003-04</v>
      </c>
    </row>
    <row r="17" spans="1:9" x14ac:dyDescent="0.25">
      <c r="A17">
        <v>10115</v>
      </c>
      <c r="B17" s="1">
        <v>37715</v>
      </c>
      <c r="C17" s="1">
        <v>37723</v>
      </c>
      <c r="D17" t="s">
        <v>28</v>
      </c>
      <c r="E17" t="s">
        <v>8</v>
      </c>
      <c r="F17" t="s">
        <v>9</v>
      </c>
      <c r="G17">
        <v>424</v>
      </c>
      <c r="H17" t="str">
        <f>YEAR(orders[[#This Row],[orderDate]])&amp;"-Q"&amp;ROUNDUP(MONTH(orders[[#This Row],[orderDate]])/3,0)</f>
        <v>2003-Q2</v>
      </c>
      <c r="I17" t="str">
        <f>YEAR(orders[[#This Row],[orderDate]])&amp;"-"&amp;TEXT(MONTH(orders[[#This Row],[orderDate]]),"00")</f>
        <v>2003-04</v>
      </c>
    </row>
    <row r="18" spans="1:9" x14ac:dyDescent="0.25">
      <c r="A18">
        <v>10116</v>
      </c>
      <c r="B18" s="1">
        <v>37722</v>
      </c>
      <c r="C18" s="1">
        <v>37730</v>
      </c>
      <c r="D18" t="s">
        <v>29</v>
      </c>
      <c r="E18" t="s">
        <v>8</v>
      </c>
      <c r="F18" t="s">
        <v>9</v>
      </c>
      <c r="G18">
        <v>381</v>
      </c>
      <c r="H18" t="str">
        <f>YEAR(orders[[#This Row],[orderDate]])&amp;"-Q"&amp;ROUNDUP(MONTH(orders[[#This Row],[orderDate]])/3,0)</f>
        <v>2003-Q2</v>
      </c>
      <c r="I18" t="str">
        <f>YEAR(orders[[#This Row],[orderDate]])&amp;"-"&amp;TEXT(MONTH(orders[[#This Row],[orderDate]]),"00")</f>
        <v>2003-04</v>
      </c>
    </row>
    <row r="19" spans="1:9" x14ac:dyDescent="0.25">
      <c r="A19">
        <v>10117</v>
      </c>
      <c r="B19" s="1">
        <v>37727</v>
      </c>
      <c r="C19" s="1">
        <v>37735</v>
      </c>
      <c r="D19" t="s">
        <v>30</v>
      </c>
      <c r="E19" t="s">
        <v>8</v>
      </c>
      <c r="F19" t="s">
        <v>9</v>
      </c>
      <c r="G19">
        <v>148</v>
      </c>
      <c r="H19" t="str">
        <f>YEAR(orders[[#This Row],[orderDate]])&amp;"-Q"&amp;ROUNDUP(MONTH(orders[[#This Row],[orderDate]])/3,0)</f>
        <v>2003-Q2</v>
      </c>
      <c r="I19" t="str">
        <f>YEAR(orders[[#This Row],[orderDate]])&amp;"-"&amp;TEXT(MONTH(orders[[#This Row],[orderDate]]),"00")</f>
        <v>2003-04</v>
      </c>
    </row>
    <row r="20" spans="1:9" x14ac:dyDescent="0.25">
      <c r="A20">
        <v>10118</v>
      </c>
      <c r="B20" s="1">
        <v>37732</v>
      </c>
      <c r="C20" s="1">
        <v>37740</v>
      </c>
      <c r="D20" t="s">
        <v>31</v>
      </c>
      <c r="E20" t="s">
        <v>8</v>
      </c>
      <c r="F20" t="s">
        <v>32</v>
      </c>
      <c r="G20">
        <v>216</v>
      </c>
      <c r="H20" t="str">
        <f>YEAR(orders[[#This Row],[orderDate]])&amp;"-Q"&amp;ROUNDUP(MONTH(orders[[#This Row],[orderDate]])/3,0)</f>
        <v>2003-Q2</v>
      </c>
      <c r="I20" t="str">
        <f>YEAR(orders[[#This Row],[orderDate]])&amp;"-"&amp;TEXT(MONTH(orders[[#This Row],[orderDate]]),"00")</f>
        <v>2003-04</v>
      </c>
    </row>
    <row r="21" spans="1:9" x14ac:dyDescent="0.25">
      <c r="A21">
        <v>10119</v>
      </c>
      <c r="B21" s="1">
        <v>37739</v>
      </c>
      <c r="C21" s="1">
        <v>37746</v>
      </c>
      <c r="D21" t="s">
        <v>33</v>
      </c>
      <c r="E21" t="s">
        <v>8</v>
      </c>
      <c r="F21" t="s">
        <v>9</v>
      </c>
      <c r="G21">
        <v>382</v>
      </c>
      <c r="H21" t="str">
        <f>YEAR(orders[[#This Row],[orderDate]])&amp;"-Q"&amp;ROUNDUP(MONTH(orders[[#This Row],[orderDate]])/3,0)</f>
        <v>2003-Q2</v>
      </c>
      <c r="I21" t="str">
        <f>YEAR(orders[[#This Row],[orderDate]])&amp;"-"&amp;TEXT(MONTH(orders[[#This Row],[orderDate]]),"00")</f>
        <v>2003-04</v>
      </c>
    </row>
    <row r="22" spans="1:9" x14ac:dyDescent="0.25">
      <c r="A22">
        <v>10120</v>
      </c>
      <c r="B22" s="1">
        <v>37740</v>
      </c>
      <c r="C22" s="1">
        <v>37749</v>
      </c>
      <c r="D22" t="s">
        <v>34</v>
      </c>
      <c r="E22" t="s">
        <v>8</v>
      </c>
      <c r="F22" t="s">
        <v>9</v>
      </c>
      <c r="G22">
        <v>114</v>
      </c>
      <c r="H22" t="str">
        <f>YEAR(orders[[#This Row],[orderDate]])&amp;"-Q"&amp;ROUNDUP(MONTH(orders[[#This Row],[orderDate]])/3,0)</f>
        <v>2003-Q2</v>
      </c>
      <c r="I22" t="str">
        <f>YEAR(orders[[#This Row],[orderDate]])&amp;"-"&amp;TEXT(MONTH(orders[[#This Row],[orderDate]]),"00")</f>
        <v>2003-04</v>
      </c>
    </row>
    <row r="23" spans="1:9" x14ac:dyDescent="0.25">
      <c r="A23">
        <v>10121</v>
      </c>
      <c r="B23" s="1">
        <v>37748</v>
      </c>
      <c r="C23" s="1">
        <v>37754</v>
      </c>
      <c r="D23" t="s">
        <v>35</v>
      </c>
      <c r="E23" t="s">
        <v>8</v>
      </c>
      <c r="F23" t="s">
        <v>9</v>
      </c>
      <c r="G23">
        <v>353</v>
      </c>
      <c r="H23" t="str">
        <f>YEAR(orders[[#This Row],[orderDate]])&amp;"-Q"&amp;ROUNDUP(MONTH(orders[[#This Row],[orderDate]])/3,0)</f>
        <v>2003-Q2</v>
      </c>
      <c r="I23" t="str">
        <f>YEAR(orders[[#This Row],[orderDate]])&amp;"-"&amp;TEXT(MONTH(orders[[#This Row],[orderDate]]),"00")</f>
        <v>2003-05</v>
      </c>
    </row>
    <row r="24" spans="1:9" x14ac:dyDescent="0.25">
      <c r="A24">
        <v>10122</v>
      </c>
      <c r="B24" s="1">
        <v>37749</v>
      </c>
      <c r="C24" s="1">
        <v>37757</v>
      </c>
      <c r="D24" t="s">
        <v>35</v>
      </c>
      <c r="E24" t="s">
        <v>8</v>
      </c>
      <c r="F24" t="s">
        <v>9</v>
      </c>
      <c r="G24">
        <v>350</v>
      </c>
      <c r="H24" t="str">
        <f>YEAR(orders[[#This Row],[orderDate]])&amp;"-Q"&amp;ROUNDUP(MONTH(orders[[#This Row],[orderDate]])/3,0)</f>
        <v>2003-Q2</v>
      </c>
      <c r="I24" t="str">
        <f>YEAR(orders[[#This Row],[orderDate]])&amp;"-"&amp;TEXT(MONTH(orders[[#This Row],[orderDate]]),"00")</f>
        <v>2003-05</v>
      </c>
    </row>
    <row r="25" spans="1:9" x14ac:dyDescent="0.25">
      <c r="A25">
        <v>10123</v>
      </c>
      <c r="B25" s="1">
        <v>37761</v>
      </c>
      <c r="C25" s="1">
        <v>37770</v>
      </c>
      <c r="D25" t="s">
        <v>36</v>
      </c>
      <c r="E25" t="s">
        <v>8</v>
      </c>
      <c r="F25" t="s">
        <v>9</v>
      </c>
      <c r="G25">
        <v>103</v>
      </c>
      <c r="H25" t="str">
        <f>YEAR(orders[[#This Row],[orderDate]])&amp;"-Q"&amp;ROUNDUP(MONTH(orders[[#This Row],[orderDate]])/3,0)</f>
        <v>2003-Q2</v>
      </c>
      <c r="I25" t="str">
        <f>YEAR(orders[[#This Row],[orderDate]])&amp;"-"&amp;TEXT(MONTH(orders[[#This Row],[orderDate]]),"00")</f>
        <v>2003-05</v>
      </c>
    </row>
    <row r="26" spans="1:9" x14ac:dyDescent="0.25">
      <c r="A26">
        <v>10124</v>
      </c>
      <c r="B26" s="1">
        <v>37762</v>
      </c>
      <c r="C26" s="1">
        <v>37770</v>
      </c>
      <c r="D26" t="s">
        <v>37</v>
      </c>
      <c r="E26" t="s">
        <v>8</v>
      </c>
      <c r="F26" t="s">
        <v>38</v>
      </c>
      <c r="G26">
        <v>112</v>
      </c>
      <c r="H26" t="str">
        <f>YEAR(orders[[#This Row],[orderDate]])&amp;"-Q"&amp;ROUNDUP(MONTH(orders[[#This Row],[orderDate]])/3,0)</f>
        <v>2003-Q2</v>
      </c>
      <c r="I26" t="str">
        <f>YEAR(orders[[#This Row],[orderDate]])&amp;"-"&amp;TEXT(MONTH(orders[[#This Row],[orderDate]]),"00")</f>
        <v>2003-05</v>
      </c>
    </row>
    <row r="27" spans="1:9" x14ac:dyDescent="0.25">
      <c r="A27">
        <v>10125</v>
      </c>
      <c r="B27" s="1">
        <v>37762</v>
      </c>
      <c r="C27" s="1">
        <v>37768</v>
      </c>
      <c r="D27" t="s">
        <v>39</v>
      </c>
      <c r="E27" t="s">
        <v>8</v>
      </c>
      <c r="F27" t="s">
        <v>9</v>
      </c>
      <c r="G27">
        <v>114</v>
      </c>
      <c r="H27" t="str">
        <f>YEAR(orders[[#This Row],[orderDate]])&amp;"-Q"&amp;ROUNDUP(MONTH(orders[[#This Row],[orderDate]])/3,0)</f>
        <v>2003-Q2</v>
      </c>
      <c r="I27" t="str">
        <f>YEAR(orders[[#This Row],[orderDate]])&amp;"-"&amp;TEXT(MONTH(orders[[#This Row],[orderDate]]),"00")</f>
        <v>2003-05</v>
      </c>
    </row>
    <row r="28" spans="1:9" x14ac:dyDescent="0.25">
      <c r="A28">
        <v>10126</v>
      </c>
      <c r="B28" s="1">
        <v>37769</v>
      </c>
      <c r="C28" s="1">
        <v>37779</v>
      </c>
      <c r="D28" t="s">
        <v>40</v>
      </c>
      <c r="E28" t="s">
        <v>8</v>
      </c>
      <c r="F28" t="s">
        <v>9</v>
      </c>
      <c r="G28">
        <v>458</v>
      </c>
      <c r="H28" t="str">
        <f>YEAR(orders[[#This Row],[orderDate]])&amp;"-Q"&amp;ROUNDUP(MONTH(orders[[#This Row],[orderDate]])/3,0)</f>
        <v>2003-Q2</v>
      </c>
      <c r="I28" t="str">
        <f>YEAR(orders[[#This Row],[orderDate]])&amp;"-"&amp;TEXT(MONTH(orders[[#This Row],[orderDate]]),"00")</f>
        <v>2003-05</v>
      </c>
    </row>
    <row r="29" spans="1:9" x14ac:dyDescent="0.25">
      <c r="A29">
        <v>10127</v>
      </c>
      <c r="B29" s="1">
        <v>37775</v>
      </c>
      <c r="C29" s="1">
        <v>37781</v>
      </c>
      <c r="D29" t="s">
        <v>41</v>
      </c>
      <c r="E29" t="s">
        <v>8</v>
      </c>
      <c r="F29" t="s">
        <v>42</v>
      </c>
      <c r="G29">
        <v>151</v>
      </c>
      <c r="H29" t="str">
        <f>YEAR(orders[[#This Row],[orderDate]])&amp;"-Q"&amp;ROUNDUP(MONTH(orders[[#This Row],[orderDate]])/3,0)</f>
        <v>2003-Q2</v>
      </c>
      <c r="I29" t="str">
        <f>YEAR(orders[[#This Row],[orderDate]])&amp;"-"&amp;TEXT(MONTH(orders[[#This Row],[orderDate]]),"00")</f>
        <v>2003-06</v>
      </c>
    </row>
    <row r="30" spans="1:9" x14ac:dyDescent="0.25">
      <c r="A30">
        <v>10128</v>
      </c>
      <c r="B30" s="1">
        <v>37778</v>
      </c>
      <c r="C30" s="1">
        <v>37784</v>
      </c>
      <c r="D30" t="s">
        <v>43</v>
      </c>
      <c r="E30" t="s">
        <v>8</v>
      </c>
      <c r="F30" t="s">
        <v>9</v>
      </c>
      <c r="G30">
        <v>141</v>
      </c>
      <c r="H30" t="str">
        <f>YEAR(orders[[#This Row],[orderDate]])&amp;"-Q"&amp;ROUNDUP(MONTH(orders[[#This Row],[orderDate]])/3,0)</f>
        <v>2003-Q2</v>
      </c>
      <c r="I30" t="str">
        <f>YEAR(orders[[#This Row],[orderDate]])&amp;"-"&amp;TEXT(MONTH(orders[[#This Row],[orderDate]]),"00")</f>
        <v>2003-06</v>
      </c>
    </row>
    <row r="31" spans="1:9" x14ac:dyDescent="0.25">
      <c r="A31">
        <v>10129</v>
      </c>
      <c r="B31" s="1">
        <v>37784</v>
      </c>
      <c r="C31" s="1">
        <v>37790</v>
      </c>
      <c r="D31" t="s">
        <v>44</v>
      </c>
      <c r="E31" t="s">
        <v>8</v>
      </c>
      <c r="F31" t="s">
        <v>9</v>
      </c>
      <c r="G31">
        <v>324</v>
      </c>
      <c r="H31" t="str">
        <f>YEAR(orders[[#This Row],[orderDate]])&amp;"-Q"&amp;ROUNDUP(MONTH(orders[[#This Row],[orderDate]])/3,0)</f>
        <v>2003-Q2</v>
      </c>
      <c r="I31" t="str">
        <f>YEAR(orders[[#This Row],[orderDate]])&amp;"-"&amp;TEXT(MONTH(orders[[#This Row],[orderDate]]),"00")</f>
        <v>2003-06</v>
      </c>
    </row>
    <row r="32" spans="1:9" x14ac:dyDescent="0.25">
      <c r="A32">
        <v>10130</v>
      </c>
      <c r="B32" s="1">
        <v>37788</v>
      </c>
      <c r="C32" s="1">
        <v>37796</v>
      </c>
      <c r="D32" t="s">
        <v>45</v>
      </c>
      <c r="E32" t="s">
        <v>8</v>
      </c>
      <c r="F32" t="s">
        <v>9</v>
      </c>
      <c r="G32">
        <v>198</v>
      </c>
      <c r="H32" t="str">
        <f>YEAR(orders[[#This Row],[orderDate]])&amp;"-Q"&amp;ROUNDUP(MONTH(orders[[#This Row],[orderDate]])/3,0)</f>
        <v>2003-Q2</v>
      </c>
      <c r="I32" t="str">
        <f>YEAR(orders[[#This Row],[orderDate]])&amp;"-"&amp;TEXT(MONTH(orders[[#This Row],[orderDate]]),"00")</f>
        <v>2003-06</v>
      </c>
    </row>
    <row r="33" spans="1:9" x14ac:dyDescent="0.25">
      <c r="A33">
        <v>10131</v>
      </c>
      <c r="B33" s="1">
        <v>37788</v>
      </c>
      <c r="C33" s="1">
        <v>37797</v>
      </c>
      <c r="D33" t="s">
        <v>45</v>
      </c>
      <c r="E33" t="s">
        <v>8</v>
      </c>
      <c r="F33" t="s">
        <v>9</v>
      </c>
      <c r="G33">
        <v>447</v>
      </c>
      <c r="H33" t="str">
        <f>YEAR(orders[[#This Row],[orderDate]])&amp;"-Q"&amp;ROUNDUP(MONTH(orders[[#This Row],[orderDate]])/3,0)</f>
        <v>2003-Q2</v>
      </c>
      <c r="I33" t="str">
        <f>YEAR(orders[[#This Row],[orderDate]])&amp;"-"&amp;TEXT(MONTH(orders[[#This Row],[orderDate]]),"00")</f>
        <v>2003-06</v>
      </c>
    </row>
    <row r="34" spans="1:9" x14ac:dyDescent="0.25">
      <c r="A34">
        <v>10132</v>
      </c>
      <c r="B34" s="1">
        <v>37797</v>
      </c>
      <c r="C34" s="1">
        <v>37803</v>
      </c>
      <c r="D34" t="s">
        <v>46</v>
      </c>
      <c r="E34" t="s">
        <v>8</v>
      </c>
      <c r="F34" t="s">
        <v>9</v>
      </c>
      <c r="G34">
        <v>323</v>
      </c>
      <c r="H34" t="str">
        <f>YEAR(orders[[#This Row],[orderDate]])&amp;"-Q"&amp;ROUNDUP(MONTH(orders[[#This Row],[orderDate]])/3,0)</f>
        <v>2003-Q2</v>
      </c>
      <c r="I34" t="str">
        <f>YEAR(orders[[#This Row],[orderDate]])&amp;"-"&amp;TEXT(MONTH(orders[[#This Row],[orderDate]]),"00")</f>
        <v>2003-06</v>
      </c>
    </row>
    <row r="35" spans="1:9" x14ac:dyDescent="0.25">
      <c r="A35">
        <v>10133</v>
      </c>
      <c r="B35" s="1">
        <v>37799</v>
      </c>
      <c r="C35" s="1">
        <v>37806</v>
      </c>
      <c r="D35" t="s">
        <v>47</v>
      </c>
      <c r="E35" t="s">
        <v>8</v>
      </c>
      <c r="F35" t="s">
        <v>9</v>
      </c>
      <c r="G35">
        <v>141</v>
      </c>
      <c r="H35" t="str">
        <f>YEAR(orders[[#This Row],[orderDate]])&amp;"-Q"&amp;ROUNDUP(MONTH(orders[[#This Row],[orderDate]])/3,0)</f>
        <v>2003-Q2</v>
      </c>
      <c r="I35" t="str">
        <f>YEAR(orders[[#This Row],[orderDate]])&amp;"-"&amp;TEXT(MONTH(orders[[#This Row],[orderDate]]),"00")</f>
        <v>2003-06</v>
      </c>
    </row>
    <row r="36" spans="1:9" x14ac:dyDescent="0.25">
      <c r="A36">
        <v>10134</v>
      </c>
      <c r="B36" s="1">
        <v>37803</v>
      </c>
      <c r="C36" s="1">
        <v>37812</v>
      </c>
      <c r="D36" t="s">
        <v>48</v>
      </c>
      <c r="E36" t="s">
        <v>8</v>
      </c>
      <c r="F36" t="s">
        <v>9</v>
      </c>
      <c r="G36">
        <v>250</v>
      </c>
      <c r="H36" t="str">
        <f>YEAR(orders[[#This Row],[orderDate]])&amp;"-Q"&amp;ROUNDUP(MONTH(orders[[#This Row],[orderDate]])/3,0)</f>
        <v>2003-Q3</v>
      </c>
      <c r="I36" t="str">
        <f>YEAR(orders[[#This Row],[orderDate]])&amp;"-"&amp;TEXT(MONTH(orders[[#This Row],[orderDate]]),"00")</f>
        <v>2003-07</v>
      </c>
    </row>
    <row r="37" spans="1:9" x14ac:dyDescent="0.25">
      <c r="A37">
        <v>10135</v>
      </c>
      <c r="B37" s="1">
        <v>37804</v>
      </c>
      <c r="C37" s="1">
        <v>37814</v>
      </c>
      <c r="D37" t="s">
        <v>47</v>
      </c>
      <c r="E37" t="s">
        <v>8</v>
      </c>
      <c r="F37" t="s">
        <v>9</v>
      </c>
      <c r="G37">
        <v>124</v>
      </c>
      <c r="H37" t="str">
        <f>YEAR(orders[[#This Row],[orderDate]])&amp;"-Q"&amp;ROUNDUP(MONTH(orders[[#This Row],[orderDate]])/3,0)</f>
        <v>2003-Q3</v>
      </c>
      <c r="I37" t="str">
        <f>YEAR(orders[[#This Row],[orderDate]])&amp;"-"&amp;TEXT(MONTH(orders[[#This Row],[orderDate]]),"00")</f>
        <v>2003-07</v>
      </c>
    </row>
    <row r="38" spans="1:9" x14ac:dyDescent="0.25">
      <c r="A38">
        <v>10136</v>
      </c>
      <c r="B38" s="1">
        <v>37806</v>
      </c>
      <c r="C38" s="1">
        <v>37816</v>
      </c>
      <c r="D38" t="s">
        <v>49</v>
      </c>
      <c r="E38" t="s">
        <v>8</v>
      </c>
      <c r="F38" t="s">
        <v>50</v>
      </c>
      <c r="G38">
        <v>242</v>
      </c>
      <c r="H38" t="str">
        <f>YEAR(orders[[#This Row],[orderDate]])&amp;"-Q"&amp;ROUNDUP(MONTH(orders[[#This Row],[orderDate]])/3,0)</f>
        <v>2003-Q3</v>
      </c>
      <c r="I38" t="str">
        <f>YEAR(orders[[#This Row],[orderDate]])&amp;"-"&amp;TEXT(MONTH(orders[[#This Row],[orderDate]]),"00")</f>
        <v>2003-07</v>
      </c>
    </row>
    <row r="39" spans="1:9" x14ac:dyDescent="0.25">
      <c r="A39">
        <v>10137</v>
      </c>
      <c r="B39" s="1">
        <v>37812</v>
      </c>
      <c r="C39" s="1">
        <v>37822</v>
      </c>
      <c r="D39" t="s">
        <v>51</v>
      </c>
      <c r="E39" t="s">
        <v>8</v>
      </c>
      <c r="F39" t="s">
        <v>9</v>
      </c>
      <c r="G39">
        <v>353</v>
      </c>
      <c r="H39" t="str">
        <f>YEAR(orders[[#This Row],[orderDate]])&amp;"-Q"&amp;ROUNDUP(MONTH(orders[[#This Row],[orderDate]])/3,0)</f>
        <v>2003-Q3</v>
      </c>
      <c r="I39" t="str">
        <f>YEAR(orders[[#This Row],[orderDate]])&amp;"-"&amp;TEXT(MONTH(orders[[#This Row],[orderDate]]),"00")</f>
        <v>2003-07</v>
      </c>
    </row>
    <row r="40" spans="1:9" x14ac:dyDescent="0.25">
      <c r="A40">
        <v>10138</v>
      </c>
      <c r="B40" s="1">
        <v>37809</v>
      </c>
      <c r="C40" s="1">
        <v>37818</v>
      </c>
      <c r="D40" t="s">
        <v>52</v>
      </c>
      <c r="E40" t="s">
        <v>8</v>
      </c>
      <c r="F40" t="s">
        <v>9</v>
      </c>
      <c r="G40">
        <v>496</v>
      </c>
      <c r="H40" t="str">
        <f>YEAR(orders[[#This Row],[orderDate]])&amp;"-Q"&amp;ROUNDUP(MONTH(orders[[#This Row],[orderDate]])/3,0)</f>
        <v>2003-Q3</v>
      </c>
      <c r="I40" t="str">
        <f>YEAR(orders[[#This Row],[orderDate]])&amp;"-"&amp;TEXT(MONTH(orders[[#This Row],[orderDate]]),"00")</f>
        <v>2003-07</v>
      </c>
    </row>
    <row r="41" spans="1:9" x14ac:dyDescent="0.25">
      <c r="A41">
        <v>10139</v>
      </c>
      <c r="B41" s="1">
        <v>37818</v>
      </c>
      <c r="C41" s="1">
        <v>37825</v>
      </c>
      <c r="D41" t="s">
        <v>53</v>
      </c>
      <c r="E41" t="s">
        <v>8</v>
      </c>
      <c r="F41" t="s">
        <v>9</v>
      </c>
      <c r="G41">
        <v>282</v>
      </c>
      <c r="H41" t="str">
        <f>YEAR(orders[[#This Row],[orderDate]])&amp;"-Q"&amp;ROUNDUP(MONTH(orders[[#This Row],[orderDate]])/3,0)</f>
        <v>2003-Q3</v>
      </c>
      <c r="I41" t="str">
        <f>YEAR(orders[[#This Row],[orderDate]])&amp;"-"&amp;TEXT(MONTH(orders[[#This Row],[orderDate]]),"00")</f>
        <v>2003-07</v>
      </c>
    </row>
    <row r="42" spans="1:9" x14ac:dyDescent="0.25">
      <c r="A42">
        <v>10140</v>
      </c>
      <c r="B42" s="1">
        <v>37826</v>
      </c>
      <c r="C42" s="1">
        <v>37835</v>
      </c>
      <c r="D42" t="s">
        <v>54</v>
      </c>
      <c r="E42" t="s">
        <v>8</v>
      </c>
      <c r="F42" t="s">
        <v>9</v>
      </c>
      <c r="G42">
        <v>161</v>
      </c>
      <c r="H42" t="str">
        <f>YEAR(orders[[#This Row],[orderDate]])&amp;"-Q"&amp;ROUNDUP(MONTH(orders[[#This Row],[orderDate]])/3,0)</f>
        <v>2003-Q3</v>
      </c>
      <c r="I42" t="str">
        <f>YEAR(orders[[#This Row],[orderDate]])&amp;"-"&amp;TEXT(MONTH(orders[[#This Row],[orderDate]]),"00")</f>
        <v>2003-07</v>
      </c>
    </row>
    <row r="43" spans="1:9" x14ac:dyDescent="0.25">
      <c r="A43">
        <v>10141</v>
      </c>
      <c r="B43" s="1">
        <v>37834</v>
      </c>
      <c r="C43" s="1">
        <v>37842</v>
      </c>
      <c r="D43" t="s">
        <v>55</v>
      </c>
      <c r="E43" t="s">
        <v>8</v>
      </c>
      <c r="F43" t="s">
        <v>9</v>
      </c>
      <c r="G43">
        <v>334</v>
      </c>
      <c r="H43" t="str">
        <f>YEAR(orders[[#This Row],[orderDate]])&amp;"-Q"&amp;ROUNDUP(MONTH(orders[[#This Row],[orderDate]])/3,0)</f>
        <v>2003-Q3</v>
      </c>
      <c r="I43" t="str">
        <f>YEAR(orders[[#This Row],[orderDate]])&amp;"-"&amp;TEXT(MONTH(orders[[#This Row],[orderDate]]),"00")</f>
        <v>2003-08</v>
      </c>
    </row>
    <row r="44" spans="1:9" x14ac:dyDescent="0.25">
      <c r="A44">
        <v>10142</v>
      </c>
      <c r="B44" s="1">
        <v>37841</v>
      </c>
      <c r="C44" s="1">
        <v>37849</v>
      </c>
      <c r="D44" t="s">
        <v>56</v>
      </c>
      <c r="E44" t="s">
        <v>8</v>
      </c>
      <c r="F44" t="s">
        <v>9</v>
      </c>
      <c r="G44">
        <v>124</v>
      </c>
      <c r="H44" t="str">
        <f>YEAR(orders[[#This Row],[orderDate]])&amp;"-Q"&amp;ROUNDUP(MONTH(orders[[#This Row],[orderDate]])/3,0)</f>
        <v>2003-Q3</v>
      </c>
      <c r="I44" t="str">
        <f>YEAR(orders[[#This Row],[orderDate]])&amp;"-"&amp;TEXT(MONTH(orders[[#This Row],[orderDate]]),"00")</f>
        <v>2003-08</v>
      </c>
    </row>
    <row r="45" spans="1:9" x14ac:dyDescent="0.25">
      <c r="A45">
        <v>10143</v>
      </c>
      <c r="B45" s="1">
        <v>37843</v>
      </c>
      <c r="C45" s="1">
        <v>37851</v>
      </c>
      <c r="D45" t="s">
        <v>57</v>
      </c>
      <c r="E45" t="s">
        <v>8</v>
      </c>
      <c r="F45" t="s">
        <v>58</v>
      </c>
      <c r="G45">
        <v>320</v>
      </c>
      <c r="H45" t="str">
        <f>YEAR(orders[[#This Row],[orderDate]])&amp;"-Q"&amp;ROUNDUP(MONTH(orders[[#This Row],[orderDate]])/3,0)</f>
        <v>2003-Q3</v>
      </c>
      <c r="I45" t="str">
        <f>YEAR(orders[[#This Row],[orderDate]])&amp;"-"&amp;TEXT(MONTH(orders[[#This Row],[orderDate]]),"00")</f>
        <v>2003-08</v>
      </c>
    </row>
    <row r="46" spans="1:9" x14ac:dyDescent="0.25">
      <c r="A46">
        <v>10144</v>
      </c>
      <c r="B46" s="1">
        <v>37846</v>
      </c>
      <c r="C46" s="1">
        <v>37854</v>
      </c>
      <c r="D46" t="s">
        <v>59</v>
      </c>
      <c r="E46" t="s">
        <v>8</v>
      </c>
      <c r="F46" t="s">
        <v>9</v>
      </c>
      <c r="G46">
        <v>381</v>
      </c>
      <c r="H46" t="str">
        <f>YEAR(orders[[#This Row],[orderDate]])&amp;"-Q"&amp;ROUNDUP(MONTH(orders[[#This Row],[orderDate]])/3,0)</f>
        <v>2003-Q3</v>
      </c>
      <c r="I46" t="str">
        <f>YEAR(orders[[#This Row],[orderDate]])&amp;"-"&amp;TEXT(MONTH(orders[[#This Row],[orderDate]]),"00")</f>
        <v>2003-08</v>
      </c>
    </row>
    <row r="47" spans="1:9" x14ac:dyDescent="0.25">
      <c r="A47">
        <v>10145</v>
      </c>
      <c r="B47" s="1">
        <v>37858</v>
      </c>
      <c r="C47" s="1">
        <v>37866</v>
      </c>
      <c r="D47" t="s">
        <v>60</v>
      </c>
      <c r="E47" t="s">
        <v>8</v>
      </c>
      <c r="F47" t="s">
        <v>9</v>
      </c>
      <c r="G47">
        <v>205</v>
      </c>
      <c r="H47" t="str">
        <f>YEAR(orders[[#This Row],[orderDate]])&amp;"-Q"&amp;ROUNDUP(MONTH(orders[[#This Row],[orderDate]])/3,0)</f>
        <v>2003-Q3</v>
      </c>
      <c r="I47" t="str">
        <f>YEAR(orders[[#This Row],[orderDate]])&amp;"-"&amp;TEXT(MONTH(orders[[#This Row],[orderDate]]),"00")</f>
        <v>2003-08</v>
      </c>
    </row>
    <row r="48" spans="1:9" x14ac:dyDescent="0.25">
      <c r="A48">
        <v>10146</v>
      </c>
      <c r="B48" s="1">
        <v>37867</v>
      </c>
      <c r="C48" s="1">
        <v>37877</v>
      </c>
      <c r="D48" t="s">
        <v>61</v>
      </c>
      <c r="E48" t="s">
        <v>8</v>
      </c>
      <c r="F48" t="s">
        <v>9</v>
      </c>
      <c r="G48">
        <v>447</v>
      </c>
      <c r="H48" t="str">
        <f>YEAR(orders[[#This Row],[orderDate]])&amp;"-Q"&amp;ROUNDUP(MONTH(orders[[#This Row],[orderDate]])/3,0)</f>
        <v>2003-Q3</v>
      </c>
      <c r="I48" t="str">
        <f>YEAR(orders[[#This Row],[orderDate]])&amp;"-"&amp;TEXT(MONTH(orders[[#This Row],[orderDate]]),"00")</f>
        <v>2003-09</v>
      </c>
    </row>
    <row r="49" spans="1:9" x14ac:dyDescent="0.25">
      <c r="A49">
        <v>10147</v>
      </c>
      <c r="B49" s="1">
        <v>37869</v>
      </c>
      <c r="C49" s="1">
        <v>37876</v>
      </c>
      <c r="D49" t="s">
        <v>62</v>
      </c>
      <c r="E49" t="s">
        <v>8</v>
      </c>
      <c r="F49" t="s">
        <v>9</v>
      </c>
      <c r="G49">
        <v>379</v>
      </c>
      <c r="H49" t="str">
        <f>YEAR(orders[[#This Row],[orderDate]])&amp;"-Q"&amp;ROUNDUP(MONTH(orders[[#This Row],[orderDate]])/3,0)</f>
        <v>2003-Q3</v>
      </c>
      <c r="I49" t="str">
        <f>YEAR(orders[[#This Row],[orderDate]])&amp;"-"&amp;TEXT(MONTH(orders[[#This Row],[orderDate]]),"00")</f>
        <v>2003-09</v>
      </c>
    </row>
    <row r="50" spans="1:9" x14ac:dyDescent="0.25">
      <c r="A50">
        <v>10148</v>
      </c>
      <c r="B50" s="1">
        <v>37875</v>
      </c>
      <c r="C50" s="1">
        <v>37885</v>
      </c>
      <c r="D50" t="s">
        <v>63</v>
      </c>
      <c r="E50" t="s">
        <v>8</v>
      </c>
      <c r="F50" t="s">
        <v>64</v>
      </c>
      <c r="G50">
        <v>276</v>
      </c>
      <c r="H50" t="str">
        <f>YEAR(orders[[#This Row],[orderDate]])&amp;"-Q"&amp;ROUNDUP(MONTH(orders[[#This Row],[orderDate]])/3,0)</f>
        <v>2003-Q3</v>
      </c>
      <c r="I50" t="str">
        <f>YEAR(orders[[#This Row],[orderDate]])&amp;"-"&amp;TEXT(MONTH(orders[[#This Row],[orderDate]]),"00")</f>
        <v>2003-09</v>
      </c>
    </row>
    <row r="51" spans="1:9" x14ac:dyDescent="0.25">
      <c r="A51">
        <v>10149</v>
      </c>
      <c r="B51" s="1">
        <v>37876</v>
      </c>
      <c r="C51" s="1">
        <v>37882</v>
      </c>
      <c r="D51" t="s">
        <v>65</v>
      </c>
      <c r="E51" t="s">
        <v>8</v>
      </c>
      <c r="F51" t="s">
        <v>9</v>
      </c>
      <c r="G51">
        <v>487</v>
      </c>
      <c r="H51" t="str">
        <f>YEAR(orders[[#This Row],[orderDate]])&amp;"-Q"&amp;ROUNDUP(MONTH(orders[[#This Row],[orderDate]])/3,0)</f>
        <v>2003-Q3</v>
      </c>
      <c r="I51" t="str">
        <f>YEAR(orders[[#This Row],[orderDate]])&amp;"-"&amp;TEXT(MONTH(orders[[#This Row],[orderDate]]),"00")</f>
        <v>2003-09</v>
      </c>
    </row>
    <row r="52" spans="1:9" x14ac:dyDescent="0.25">
      <c r="A52">
        <v>10150</v>
      </c>
      <c r="B52" s="1">
        <v>37883</v>
      </c>
      <c r="C52" s="1">
        <v>37891</v>
      </c>
      <c r="D52" t="s">
        <v>66</v>
      </c>
      <c r="E52" t="s">
        <v>8</v>
      </c>
      <c r="F52" t="s">
        <v>64</v>
      </c>
      <c r="G52">
        <v>148</v>
      </c>
      <c r="H52" t="str">
        <f>YEAR(orders[[#This Row],[orderDate]])&amp;"-Q"&amp;ROUNDUP(MONTH(orders[[#This Row],[orderDate]])/3,0)</f>
        <v>2003-Q3</v>
      </c>
      <c r="I52" t="str">
        <f>YEAR(orders[[#This Row],[orderDate]])&amp;"-"&amp;TEXT(MONTH(orders[[#This Row],[orderDate]]),"00")</f>
        <v>2003-09</v>
      </c>
    </row>
    <row r="53" spans="1:9" x14ac:dyDescent="0.25">
      <c r="A53">
        <v>10151</v>
      </c>
      <c r="B53" s="1">
        <v>37885</v>
      </c>
      <c r="C53" s="1">
        <v>37894</v>
      </c>
      <c r="D53" t="s">
        <v>67</v>
      </c>
      <c r="E53" t="s">
        <v>8</v>
      </c>
      <c r="F53" t="s">
        <v>9</v>
      </c>
      <c r="G53">
        <v>311</v>
      </c>
      <c r="H53" t="str">
        <f>YEAR(orders[[#This Row],[orderDate]])&amp;"-Q"&amp;ROUNDUP(MONTH(orders[[#This Row],[orderDate]])/3,0)</f>
        <v>2003-Q3</v>
      </c>
      <c r="I53" t="str">
        <f>YEAR(orders[[#This Row],[orderDate]])&amp;"-"&amp;TEXT(MONTH(orders[[#This Row],[orderDate]]),"00")</f>
        <v>2003-09</v>
      </c>
    </row>
    <row r="54" spans="1:9" x14ac:dyDescent="0.25">
      <c r="A54">
        <v>10152</v>
      </c>
      <c r="B54" s="1">
        <v>37889</v>
      </c>
      <c r="C54" s="1">
        <v>37897</v>
      </c>
      <c r="D54" t="s">
        <v>68</v>
      </c>
      <c r="E54" t="s">
        <v>8</v>
      </c>
      <c r="F54" t="s">
        <v>9</v>
      </c>
      <c r="G54">
        <v>333</v>
      </c>
      <c r="H54" t="str">
        <f>YEAR(orders[[#This Row],[orderDate]])&amp;"-Q"&amp;ROUNDUP(MONTH(orders[[#This Row],[orderDate]])/3,0)</f>
        <v>2003-Q3</v>
      </c>
      <c r="I54" t="str">
        <f>YEAR(orders[[#This Row],[orderDate]])&amp;"-"&amp;TEXT(MONTH(orders[[#This Row],[orderDate]]),"00")</f>
        <v>2003-09</v>
      </c>
    </row>
    <row r="55" spans="1:9" x14ac:dyDescent="0.25">
      <c r="A55">
        <v>10153</v>
      </c>
      <c r="B55" s="1">
        <v>37892</v>
      </c>
      <c r="C55" s="1">
        <v>37899</v>
      </c>
      <c r="D55" t="s">
        <v>69</v>
      </c>
      <c r="E55" t="s">
        <v>8</v>
      </c>
      <c r="F55" t="s">
        <v>9</v>
      </c>
      <c r="G55">
        <v>141</v>
      </c>
      <c r="H55" t="str">
        <f>YEAR(orders[[#This Row],[orderDate]])&amp;"-Q"&amp;ROUNDUP(MONTH(orders[[#This Row],[orderDate]])/3,0)</f>
        <v>2003-Q3</v>
      </c>
      <c r="I55" t="str">
        <f>YEAR(orders[[#This Row],[orderDate]])&amp;"-"&amp;TEXT(MONTH(orders[[#This Row],[orderDate]]),"00")</f>
        <v>2003-09</v>
      </c>
    </row>
    <row r="56" spans="1:9" x14ac:dyDescent="0.25">
      <c r="A56">
        <v>10154</v>
      </c>
      <c r="B56" s="1">
        <v>37896</v>
      </c>
      <c r="C56" s="1">
        <v>37906</v>
      </c>
      <c r="D56" t="s">
        <v>70</v>
      </c>
      <c r="E56" t="s">
        <v>8</v>
      </c>
      <c r="F56" t="s">
        <v>9</v>
      </c>
      <c r="G56">
        <v>219</v>
      </c>
      <c r="H56" t="str">
        <f>YEAR(orders[[#This Row],[orderDate]])&amp;"-Q"&amp;ROUNDUP(MONTH(orders[[#This Row],[orderDate]])/3,0)</f>
        <v>2003-Q4</v>
      </c>
      <c r="I56" t="str">
        <f>YEAR(orders[[#This Row],[orderDate]])&amp;"-"&amp;TEXT(MONTH(orders[[#This Row],[orderDate]]),"00")</f>
        <v>2003-10</v>
      </c>
    </row>
    <row r="57" spans="1:9" x14ac:dyDescent="0.25">
      <c r="A57">
        <v>10155</v>
      </c>
      <c r="B57" s="1">
        <v>37900</v>
      </c>
      <c r="C57" s="1">
        <v>37907</v>
      </c>
      <c r="D57" t="s">
        <v>71</v>
      </c>
      <c r="E57" t="s">
        <v>8</v>
      </c>
      <c r="F57" t="s">
        <v>9</v>
      </c>
      <c r="G57">
        <v>186</v>
      </c>
      <c r="H57" t="str">
        <f>YEAR(orders[[#This Row],[orderDate]])&amp;"-Q"&amp;ROUNDUP(MONTH(orders[[#This Row],[orderDate]])/3,0)</f>
        <v>2003-Q4</v>
      </c>
      <c r="I57" t="str">
        <f>YEAR(orders[[#This Row],[orderDate]])&amp;"-"&amp;TEXT(MONTH(orders[[#This Row],[orderDate]]),"00")</f>
        <v>2003-10</v>
      </c>
    </row>
    <row r="58" spans="1:9" x14ac:dyDescent="0.25">
      <c r="A58">
        <v>10156</v>
      </c>
      <c r="B58" s="1">
        <v>37902</v>
      </c>
      <c r="C58" s="1">
        <v>37911</v>
      </c>
      <c r="D58" t="s">
        <v>72</v>
      </c>
      <c r="E58" t="s">
        <v>8</v>
      </c>
      <c r="F58" t="s">
        <v>9</v>
      </c>
      <c r="G58">
        <v>141</v>
      </c>
      <c r="H58" t="str">
        <f>YEAR(orders[[#This Row],[orderDate]])&amp;"-Q"&amp;ROUNDUP(MONTH(orders[[#This Row],[orderDate]])/3,0)</f>
        <v>2003-Q4</v>
      </c>
      <c r="I58" t="str">
        <f>YEAR(orders[[#This Row],[orderDate]])&amp;"-"&amp;TEXT(MONTH(orders[[#This Row],[orderDate]]),"00")</f>
        <v>2003-10</v>
      </c>
    </row>
    <row r="59" spans="1:9" x14ac:dyDescent="0.25">
      <c r="A59">
        <v>10157</v>
      </c>
      <c r="B59" s="1">
        <v>37903</v>
      </c>
      <c r="C59" s="1">
        <v>37909</v>
      </c>
      <c r="D59" t="s">
        <v>73</v>
      </c>
      <c r="E59" t="s">
        <v>8</v>
      </c>
      <c r="F59" t="s">
        <v>9</v>
      </c>
      <c r="G59">
        <v>473</v>
      </c>
      <c r="H59" t="str">
        <f>YEAR(orders[[#This Row],[orderDate]])&amp;"-Q"&amp;ROUNDUP(MONTH(orders[[#This Row],[orderDate]])/3,0)</f>
        <v>2003-Q4</v>
      </c>
      <c r="I59" t="str">
        <f>YEAR(orders[[#This Row],[orderDate]])&amp;"-"&amp;TEXT(MONTH(orders[[#This Row],[orderDate]]),"00")</f>
        <v>2003-10</v>
      </c>
    </row>
    <row r="60" spans="1:9" x14ac:dyDescent="0.25">
      <c r="A60">
        <v>10158</v>
      </c>
      <c r="B60" s="1">
        <v>37904</v>
      </c>
      <c r="C60" s="1">
        <v>37912</v>
      </c>
      <c r="D60" t="s">
        <v>74</v>
      </c>
      <c r="E60" t="s">
        <v>8</v>
      </c>
      <c r="F60" t="s">
        <v>9</v>
      </c>
      <c r="G60">
        <v>121</v>
      </c>
      <c r="H60" t="str">
        <f>YEAR(orders[[#This Row],[orderDate]])&amp;"-Q"&amp;ROUNDUP(MONTH(orders[[#This Row],[orderDate]])/3,0)</f>
        <v>2003-Q4</v>
      </c>
      <c r="I60" t="str">
        <f>YEAR(orders[[#This Row],[orderDate]])&amp;"-"&amp;TEXT(MONTH(orders[[#This Row],[orderDate]]),"00")</f>
        <v>2003-10</v>
      </c>
    </row>
    <row r="61" spans="1:9" x14ac:dyDescent="0.25">
      <c r="A61">
        <v>10159</v>
      </c>
      <c r="B61" s="1">
        <v>37904</v>
      </c>
      <c r="C61" s="1">
        <v>37913</v>
      </c>
      <c r="D61" t="s">
        <v>75</v>
      </c>
      <c r="E61" t="s">
        <v>8</v>
      </c>
      <c r="F61" t="s">
        <v>9</v>
      </c>
      <c r="G61">
        <v>321</v>
      </c>
      <c r="H61" t="str">
        <f>YEAR(orders[[#This Row],[orderDate]])&amp;"-Q"&amp;ROUNDUP(MONTH(orders[[#This Row],[orderDate]])/3,0)</f>
        <v>2003-Q4</v>
      </c>
      <c r="I61" t="str">
        <f>YEAR(orders[[#This Row],[orderDate]])&amp;"-"&amp;TEXT(MONTH(orders[[#This Row],[orderDate]]),"00")</f>
        <v>2003-10</v>
      </c>
    </row>
    <row r="62" spans="1:9" x14ac:dyDescent="0.25">
      <c r="A62">
        <v>10160</v>
      </c>
      <c r="B62" s="1">
        <v>37905</v>
      </c>
      <c r="C62" s="1">
        <v>37911</v>
      </c>
      <c r="D62" t="s">
        <v>76</v>
      </c>
      <c r="E62" t="s">
        <v>8</v>
      </c>
      <c r="F62" t="s">
        <v>9</v>
      </c>
      <c r="G62">
        <v>347</v>
      </c>
      <c r="H62" t="str">
        <f>YEAR(orders[[#This Row],[orderDate]])&amp;"-Q"&amp;ROUNDUP(MONTH(orders[[#This Row],[orderDate]])/3,0)</f>
        <v>2003-Q4</v>
      </c>
      <c r="I62" t="str">
        <f>YEAR(orders[[#This Row],[orderDate]])&amp;"-"&amp;TEXT(MONTH(orders[[#This Row],[orderDate]]),"00")</f>
        <v>2003-10</v>
      </c>
    </row>
    <row r="63" spans="1:9" x14ac:dyDescent="0.25">
      <c r="A63">
        <v>10161</v>
      </c>
      <c r="B63" s="1">
        <v>37911</v>
      </c>
      <c r="C63" s="1">
        <v>37919</v>
      </c>
      <c r="D63" t="s">
        <v>77</v>
      </c>
      <c r="E63" t="s">
        <v>8</v>
      </c>
      <c r="F63" t="s">
        <v>9</v>
      </c>
      <c r="G63">
        <v>227</v>
      </c>
      <c r="H63" t="str">
        <f>YEAR(orders[[#This Row],[orderDate]])&amp;"-Q"&amp;ROUNDUP(MONTH(orders[[#This Row],[orderDate]])/3,0)</f>
        <v>2003-Q4</v>
      </c>
      <c r="I63" t="str">
        <f>YEAR(orders[[#This Row],[orderDate]])&amp;"-"&amp;TEXT(MONTH(orders[[#This Row],[orderDate]]),"00")</f>
        <v>2003-10</v>
      </c>
    </row>
    <row r="64" spans="1:9" x14ac:dyDescent="0.25">
      <c r="A64">
        <v>10162</v>
      </c>
      <c r="B64" s="1">
        <v>37912</v>
      </c>
      <c r="C64" s="1">
        <v>37920</v>
      </c>
      <c r="D64" t="s">
        <v>78</v>
      </c>
      <c r="E64" t="s">
        <v>8</v>
      </c>
      <c r="F64" t="s">
        <v>9</v>
      </c>
      <c r="G64">
        <v>321</v>
      </c>
      <c r="H64" t="str">
        <f>YEAR(orders[[#This Row],[orderDate]])&amp;"-Q"&amp;ROUNDUP(MONTH(orders[[#This Row],[orderDate]])/3,0)</f>
        <v>2003-Q4</v>
      </c>
      <c r="I64" t="str">
        <f>YEAR(orders[[#This Row],[orderDate]])&amp;"-"&amp;TEXT(MONTH(orders[[#This Row],[orderDate]]),"00")</f>
        <v>2003-10</v>
      </c>
    </row>
    <row r="65" spans="1:9" x14ac:dyDescent="0.25">
      <c r="A65">
        <v>10163</v>
      </c>
      <c r="B65" s="1">
        <v>37914</v>
      </c>
      <c r="C65" s="1">
        <v>37921</v>
      </c>
      <c r="D65" t="s">
        <v>79</v>
      </c>
      <c r="E65" t="s">
        <v>8</v>
      </c>
      <c r="F65" t="s">
        <v>9</v>
      </c>
      <c r="G65">
        <v>424</v>
      </c>
      <c r="H65" t="str">
        <f>YEAR(orders[[#This Row],[orderDate]])&amp;"-Q"&amp;ROUNDUP(MONTH(orders[[#This Row],[orderDate]])/3,0)</f>
        <v>2003-Q4</v>
      </c>
      <c r="I65" t="str">
        <f>YEAR(orders[[#This Row],[orderDate]])&amp;"-"&amp;TEXT(MONTH(orders[[#This Row],[orderDate]]),"00")</f>
        <v>2003-10</v>
      </c>
    </row>
    <row r="66" spans="1:9" x14ac:dyDescent="0.25">
      <c r="A66">
        <v>10164</v>
      </c>
      <c r="B66" s="1">
        <v>37915</v>
      </c>
      <c r="C66" s="1">
        <v>37924</v>
      </c>
      <c r="D66" t="s">
        <v>80</v>
      </c>
      <c r="E66" t="s">
        <v>81</v>
      </c>
      <c r="F66" t="s">
        <v>82</v>
      </c>
      <c r="G66">
        <v>452</v>
      </c>
      <c r="H66" t="str">
        <f>YEAR(orders[[#This Row],[orderDate]])&amp;"-Q"&amp;ROUNDUP(MONTH(orders[[#This Row],[orderDate]])/3,0)</f>
        <v>2003-Q4</v>
      </c>
      <c r="I66" t="str">
        <f>YEAR(orders[[#This Row],[orderDate]])&amp;"-"&amp;TEXT(MONTH(orders[[#This Row],[orderDate]]),"00")</f>
        <v>2003-10</v>
      </c>
    </row>
    <row r="67" spans="1:9" x14ac:dyDescent="0.25">
      <c r="A67">
        <v>10165</v>
      </c>
      <c r="B67" s="1">
        <v>37916</v>
      </c>
      <c r="C67" s="1">
        <v>37925</v>
      </c>
      <c r="D67" t="s">
        <v>83</v>
      </c>
      <c r="E67" t="s">
        <v>8</v>
      </c>
      <c r="F67" t="s">
        <v>84</v>
      </c>
      <c r="G67">
        <v>148</v>
      </c>
      <c r="H67" t="str">
        <f>YEAR(orders[[#This Row],[orderDate]])&amp;"-Q"&amp;ROUNDUP(MONTH(orders[[#This Row],[orderDate]])/3,0)</f>
        <v>2003-Q4</v>
      </c>
      <c r="I67" t="str">
        <f>YEAR(orders[[#This Row],[orderDate]])&amp;"-"&amp;TEXT(MONTH(orders[[#This Row],[orderDate]]),"00")</f>
        <v>2003-10</v>
      </c>
    </row>
    <row r="68" spans="1:9" x14ac:dyDescent="0.25">
      <c r="A68">
        <v>10166</v>
      </c>
      <c r="B68" s="1">
        <v>37915</v>
      </c>
      <c r="C68" s="1">
        <v>37924</v>
      </c>
      <c r="D68" t="s">
        <v>85</v>
      </c>
      <c r="E68" t="s">
        <v>8</v>
      </c>
      <c r="F68" t="s">
        <v>9</v>
      </c>
      <c r="G68">
        <v>462</v>
      </c>
      <c r="H68" t="str">
        <f>YEAR(orders[[#This Row],[orderDate]])&amp;"-Q"&amp;ROUNDUP(MONTH(orders[[#This Row],[orderDate]])/3,0)</f>
        <v>2003-Q4</v>
      </c>
      <c r="I68" t="str">
        <f>YEAR(orders[[#This Row],[orderDate]])&amp;"-"&amp;TEXT(MONTH(orders[[#This Row],[orderDate]]),"00")</f>
        <v>2003-10</v>
      </c>
    </row>
    <row r="69" spans="1:9" x14ac:dyDescent="0.25">
      <c r="A69">
        <v>10167</v>
      </c>
      <c r="B69" s="1">
        <v>37917</v>
      </c>
      <c r="C69" s="1">
        <v>37924</v>
      </c>
      <c r="D69" t="s">
        <v>9</v>
      </c>
      <c r="E69" t="s">
        <v>86</v>
      </c>
      <c r="F69" t="s">
        <v>87</v>
      </c>
      <c r="G69">
        <v>448</v>
      </c>
      <c r="H69" t="str">
        <f>YEAR(orders[[#This Row],[orderDate]])&amp;"-Q"&amp;ROUNDUP(MONTH(orders[[#This Row],[orderDate]])/3,0)</f>
        <v>2003-Q4</v>
      </c>
      <c r="I69" t="str">
        <f>YEAR(orders[[#This Row],[orderDate]])&amp;"-"&amp;TEXT(MONTH(orders[[#This Row],[orderDate]]),"00")</f>
        <v>2003-10</v>
      </c>
    </row>
    <row r="70" spans="1:9" x14ac:dyDescent="0.25">
      <c r="A70">
        <v>10168</v>
      </c>
      <c r="B70" s="1">
        <v>37922</v>
      </c>
      <c r="C70" s="1">
        <v>37928</v>
      </c>
      <c r="D70" t="s">
        <v>88</v>
      </c>
      <c r="E70" t="s">
        <v>8</v>
      </c>
      <c r="F70" t="s">
        <v>9</v>
      </c>
      <c r="G70">
        <v>161</v>
      </c>
      <c r="H70" t="str">
        <f>YEAR(orders[[#This Row],[orderDate]])&amp;"-Q"&amp;ROUNDUP(MONTH(orders[[#This Row],[orderDate]])/3,0)</f>
        <v>2003-Q4</v>
      </c>
      <c r="I70" t="str">
        <f>YEAR(orders[[#This Row],[orderDate]])&amp;"-"&amp;TEXT(MONTH(orders[[#This Row],[orderDate]]),"00")</f>
        <v>2003-10</v>
      </c>
    </row>
    <row r="71" spans="1:9" x14ac:dyDescent="0.25">
      <c r="A71">
        <v>10169</v>
      </c>
      <c r="B71" s="1">
        <v>37929</v>
      </c>
      <c r="C71" s="1">
        <v>37939</v>
      </c>
      <c r="D71" t="s">
        <v>89</v>
      </c>
      <c r="E71" t="s">
        <v>8</v>
      </c>
      <c r="F71" t="s">
        <v>9</v>
      </c>
      <c r="G71">
        <v>276</v>
      </c>
      <c r="H71" t="str">
        <f>YEAR(orders[[#This Row],[orderDate]])&amp;"-Q"&amp;ROUNDUP(MONTH(orders[[#This Row],[orderDate]])/3,0)</f>
        <v>2003-Q4</v>
      </c>
      <c r="I71" t="str">
        <f>YEAR(orders[[#This Row],[orderDate]])&amp;"-"&amp;TEXT(MONTH(orders[[#This Row],[orderDate]]),"00")</f>
        <v>2003-11</v>
      </c>
    </row>
    <row r="72" spans="1:9" x14ac:dyDescent="0.25">
      <c r="A72">
        <v>10170</v>
      </c>
      <c r="B72" s="1">
        <v>37929</v>
      </c>
      <c r="C72" s="1">
        <v>37937</v>
      </c>
      <c r="D72" t="s">
        <v>90</v>
      </c>
      <c r="E72" t="s">
        <v>8</v>
      </c>
      <c r="F72" t="s">
        <v>9</v>
      </c>
      <c r="G72">
        <v>452</v>
      </c>
      <c r="H72" t="str">
        <f>YEAR(orders[[#This Row],[orderDate]])&amp;"-Q"&amp;ROUNDUP(MONTH(orders[[#This Row],[orderDate]])/3,0)</f>
        <v>2003-Q4</v>
      </c>
      <c r="I72" t="str">
        <f>YEAR(orders[[#This Row],[orderDate]])&amp;"-"&amp;TEXT(MONTH(orders[[#This Row],[orderDate]]),"00")</f>
        <v>2003-11</v>
      </c>
    </row>
    <row r="73" spans="1:9" x14ac:dyDescent="0.25">
      <c r="A73">
        <v>10171</v>
      </c>
      <c r="B73" s="1">
        <v>37930</v>
      </c>
      <c r="C73" s="1">
        <v>37938</v>
      </c>
      <c r="D73" t="s">
        <v>90</v>
      </c>
      <c r="E73" t="s">
        <v>8</v>
      </c>
      <c r="F73" t="s">
        <v>9</v>
      </c>
      <c r="G73">
        <v>233</v>
      </c>
      <c r="H73" t="str">
        <f>YEAR(orders[[#This Row],[orderDate]])&amp;"-Q"&amp;ROUNDUP(MONTH(orders[[#This Row],[orderDate]])/3,0)</f>
        <v>2003-Q4</v>
      </c>
      <c r="I73" t="str">
        <f>YEAR(orders[[#This Row],[orderDate]])&amp;"-"&amp;TEXT(MONTH(orders[[#This Row],[orderDate]]),"00")</f>
        <v>2003-11</v>
      </c>
    </row>
    <row r="74" spans="1:9" x14ac:dyDescent="0.25">
      <c r="A74">
        <v>10172</v>
      </c>
      <c r="B74" s="1">
        <v>37930</v>
      </c>
      <c r="C74" s="1">
        <v>37939</v>
      </c>
      <c r="D74" t="s">
        <v>91</v>
      </c>
      <c r="E74" t="s">
        <v>8</v>
      </c>
      <c r="F74" t="s">
        <v>9</v>
      </c>
      <c r="G74">
        <v>175</v>
      </c>
      <c r="H74" t="str">
        <f>YEAR(orders[[#This Row],[orderDate]])&amp;"-Q"&amp;ROUNDUP(MONTH(orders[[#This Row],[orderDate]])/3,0)</f>
        <v>2003-Q4</v>
      </c>
      <c r="I74" t="str">
        <f>YEAR(orders[[#This Row],[orderDate]])&amp;"-"&amp;TEXT(MONTH(orders[[#This Row],[orderDate]]),"00")</f>
        <v>2003-11</v>
      </c>
    </row>
    <row r="75" spans="1:9" x14ac:dyDescent="0.25">
      <c r="A75">
        <v>10173</v>
      </c>
      <c r="B75" s="1">
        <v>37930</v>
      </c>
      <c r="C75" s="1">
        <v>37940</v>
      </c>
      <c r="D75" t="s">
        <v>89</v>
      </c>
      <c r="E75" t="s">
        <v>8</v>
      </c>
      <c r="F75" t="s">
        <v>92</v>
      </c>
      <c r="G75">
        <v>278</v>
      </c>
      <c r="H75" t="str">
        <f>YEAR(orders[[#This Row],[orderDate]])&amp;"-Q"&amp;ROUNDUP(MONTH(orders[[#This Row],[orderDate]])/3,0)</f>
        <v>2003-Q4</v>
      </c>
      <c r="I75" t="str">
        <f>YEAR(orders[[#This Row],[orderDate]])&amp;"-"&amp;TEXT(MONTH(orders[[#This Row],[orderDate]]),"00")</f>
        <v>2003-11</v>
      </c>
    </row>
    <row r="76" spans="1:9" x14ac:dyDescent="0.25">
      <c r="A76">
        <v>10174</v>
      </c>
      <c r="B76" s="1">
        <v>37931</v>
      </c>
      <c r="C76" s="1">
        <v>37940</v>
      </c>
      <c r="D76" t="s">
        <v>93</v>
      </c>
      <c r="E76" t="s">
        <v>8</v>
      </c>
      <c r="F76" t="s">
        <v>9</v>
      </c>
      <c r="G76">
        <v>333</v>
      </c>
      <c r="H76" t="str">
        <f>YEAR(orders[[#This Row],[orderDate]])&amp;"-Q"&amp;ROUNDUP(MONTH(orders[[#This Row],[orderDate]])/3,0)</f>
        <v>2003-Q4</v>
      </c>
      <c r="I76" t="str">
        <f>YEAR(orders[[#This Row],[orderDate]])&amp;"-"&amp;TEXT(MONTH(orders[[#This Row],[orderDate]]),"00")</f>
        <v>2003-11</v>
      </c>
    </row>
    <row r="77" spans="1:9" x14ac:dyDescent="0.25">
      <c r="A77">
        <v>10175</v>
      </c>
      <c r="B77" s="1">
        <v>37931</v>
      </c>
      <c r="C77" s="1">
        <v>37939</v>
      </c>
      <c r="D77" t="s">
        <v>89</v>
      </c>
      <c r="E77" t="s">
        <v>8</v>
      </c>
      <c r="F77" t="s">
        <v>9</v>
      </c>
      <c r="G77">
        <v>324</v>
      </c>
      <c r="H77" t="str">
        <f>YEAR(orders[[#This Row],[orderDate]])&amp;"-Q"&amp;ROUNDUP(MONTH(orders[[#This Row],[orderDate]])/3,0)</f>
        <v>2003-Q4</v>
      </c>
      <c r="I77" t="str">
        <f>YEAR(orders[[#This Row],[orderDate]])&amp;"-"&amp;TEXT(MONTH(orders[[#This Row],[orderDate]]),"00")</f>
        <v>2003-11</v>
      </c>
    </row>
    <row r="78" spans="1:9" x14ac:dyDescent="0.25">
      <c r="A78">
        <v>10176</v>
      </c>
      <c r="B78" s="1">
        <v>37931</v>
      </c>
      <c r="C78" s="1">
        <v>37940</v>
      </c>
      <c r="D78" t="s">
        <v>94</v>
      </c>
      <c r="E78" t="s">
        <v>8</v>
      </c>
      <c r="F78" t="s">
        <v>9</v>
      </c>
      <c r="G78">
        <v>386</v>
      </c>
      <c r="H78" t="str">
        <f>YEAR(orders[[#This Row],[orderDate]])&amp;"-Q"&amp;ROUNDUP(MONTH(orders[[#This Row],[orderDate]])/3,0)</f>
        <v>2003-Q4</v>
      </c>
      <c r="I78" t="str">
        <f>YEAR(orders[[#This Row],[orderDate]])&amp;"-"&amp;TEXT(MONTH(orders[[#This Row],[orderDate]]),"00")</f>
        <v>2003-11</v>
      </c>
    </row>
    <row r="79" spans="1:9" x14ac:dyDescent="0.25">
      <c r="A79">
        <v>10177</v>
      </c>
      <c r="B79" s="1">
        <v>37932</v>
      </c>
      <c r="C79" s="1">
        <v>37942</v>
      </c>
      <c r="D79" t="s">
        <v>94</v>
      </c>
      <c r="E79" t="s">
        <v>8</v>
      </c>
      <c r="F79" t="s">
        <v>9</v>
      </c>
      <c r="G79">
        <v>344</v>
      </c>
      <c r="H79" t="str">
        <f>YEAR(orders[[#This Row],[orderDate]])&amp;"-Q"&amp;ROUNDUP(MONTH(orders[[#This Row],[orderDate]])/3,0)</f>
        <v>2003-Q4</v>
      </c>
      <c r="I79" t="str">
        <f>YEAR(orders[[#This Row],[orderDate]])&amp;"-"&amp;TEXT(MONTH(orders[[#This Row],[orderDate]]),"00")</f>
        <v>2003-11</v>
      </c>
    </row>
    <row r="80" spans="1:9" x14ac:dyDescent="0.25">
      <c r="A80">
        <v>10178</v>
      </c>
      <c r="B80" s="1">
        <v>37933</v>
      </c>
      <c r="C80" s="1">
        <v>37941</v>
      </c>
      <c r="D80" t="s">
        <v>93</v>
      </c>
      <c r="E80" t="s">
        <v>8</v>
      </c>
      <c r="F80" t="s">
        <v>95</v>
      </c>
      <c r="G80">
        <v>242</v>
      </c>
      <c r="H80" t="str">
        <f>YEAR(orders[[#This Row],[orderDate]])&amp;"-Q"&amp;ROUNDUP(MONTH(orders[[#This Row],[orderDate]])/3,0)</f>
        <v>2003-Q4</v>
      </c>
      <c r="I80" t="str">
        <f>YEAR(orders[[#This Row],[orderDate]])&amp;"-"&amp;TEXT(MONTH(orders[[#This Row],[orderDate]]),"00")</f>
        <v>2003-11</v>
      </c>
    </row>
    <row r="81" spans="1:9" x14ac:dyDescent="0.25">
      <c r="A81">
        <v>10179</v>
      </c>
      <c r="B81" s="1">
        <v>37936</v>
      </c>
      <c r="C81" s="1">
        <v>37942</v>
      </c>
      <c r="D81" t="s">
        <v>96</v>
      </c>
      <c r="E81" t="s">
        <v>86</v>
      </c>
      <c r="F81" t="s">
        <v>97</v>
      </c>
      <c r="G81">
        <v>496</v>
      </c>
      <c r="H81" t="str">
        <f>YEAR(orders[[#This Row],[orderDate]])&amp;"-Q"&amp;ROUNDUP(MONTH(orders[[#This Row],[orderDate]])/3,0)</f>
        <v>2003-Q4</v>
      </c>
      <c r="I81" t="str">
        <f>YEAR(orders[[#This Row],[orderDate]])&amp;"-"&amp;TEXT(MONTH(orders[[#This Row],[orderDate]]),"00")</f>
        <v>2003-11</v>
      </c>
    </row>
    <row r="82" spans="1:9" x14ac:dyDescent="0.25">
      <c r="A82">
        <v>10180</v>
      </c>
      <c r="B82" s="1">
        <v>37936</v>
      </c>
      <c r="C82" s="1">
        <v>37944</v>
      </c>
      <c r="D82" t="s">
        <v>98</v>
      </c>
      <c r="E82" t="s">
        <v>8</v>
      </c>
      <c r="F82" t="s">
        <v>9</v>
      </c>
      <c r="G82">
        <v>171</v>
      </c>
      <c r="H82" t="str">
        <f>YEAR(orders[[#This Row],[orderDate]])&amp;"-Q"&amp;ROUNDUP(MONTH(orders[[#This Row],[orderDate]])/3,0)</f>
        <v>2003-Q4</v>
      </c>
      <c r="I82" t="str">
        <f>YEAR(orders[[#This Row],[orderDate]])&amp;"-"&amp;TEXT(MONTH(orders[[#This Row],[orderDate]]),"00")</f>
        <v>2003-11</v>
      </c>
    </row>
    <row r="83" spans="1:9" x14ac:dyDescent="0.25">
      <c r="A83">
        <v>10181</v>
      </c>
      <c r="B83" s="1">
        <v>37937</v>
      </c>
      <c r="C83" s="1">
        <v>37944</v>
      </c>
      <c r="D83" t="s">
        <v>99</v>
      </c>
      <c r="E83" t="s">
        <v>8</v>
      </c>
      <c r="F83" t="s">
        <v>9</v>
      </c>
      <c r="G83">
        <v>167</v>
      </c>
      <c r="H83" t="str">
        <f>YEAR(orders[[#This Row],[orderDate]])&amp;"-Q"&amp;ROUNDUP(MONTH(orders[[#This Row],[orderDate]])/3,0)</f>
        <v>2003-Q4</v>
      </c>
      <c r="I83" t="str">
        <f>YEAR(orders[[#This Row],[orderDate]])&amp;"-"&amp;TEXT(MONTH(orders[[#This Row],[orderDate]]),"00")</f>
        <v>2003-11</v>
      </c>
    </row>
    <row r="84" spans="1:9" x14ac:dyDescent="0.25">
      <c r="A84">
        <v>10182</v>
      </c>
      <c r="B84" s="1">
        <v>37937</v>
      </c>
      <c r="C84" s="1">
        <v>37946</v>
      </c>
      <c r="D84" t="s">
        <v>100</v>
      </c>
      <c r="E84" t="s">
        <v>8</v>
      </c>
      <c r="F84" t="s">
        <v>9</v>
      </c>
      <c r="G84">
        <v>124</v>
      </c>
      <c r="H84" t="str">
        <f>YEAR(orders[[#This Row],[orderDate]])&amp;"-Q"&amp;ROUNDUP(MONTH(orders[[#This Row],[orderDate]])/3,0)</f>
        <v>2003-Q4</v>
      </c>
      <c r="I84" t="str">
        <f>YEAR(orders[[#This Row],[orderDate]])&amp;"-"&amp;TEXT(MONTH(orders[[#This Row],[orderDate]]),"00")</f>
        <v>2003-11</v>
      </c>
    </row>
    <row r="85" spans="1:9" x14ac:dyDescent="0.25">
      <c r="A85">
        <v>10183</v>
      </c>
      <c r="B85" s="1">
        <v>37938</v>
      </c>
      <c r="C85" s="1">
        <v>37947</v>
      </c>
      <c r="D85" t="s">
        <v>99</v>
      </c>
      <c r="E85" t="s">
        <v>8</v>
      </c>
      <c r="F85" t="s">
        <v>101</v>
      </c>
      <c r="G85">
        <v>339</v>
      </c>
      <c r="H85" t="str">
        <f>YEAR(orders[[#This Row],[orderDate]])&amp;"-Q"&amp;ROUNDUP(MONTH(orders[[#This Row],[orderDate]])/3,0)</f>
        <v>2003-Q4</v>
      </c>
      <c r="I85" t="str">
        <f>YEAR(orders[[#This Row],[orderDate]])&amp;"-"&amp;TEXT(MONTH(orders[[#This Row],[orderDate]]),"00")</f>
        <v>2003-11</v>
      </c>
    </row>
    <row r="86" spans="1:9" x14ac:dyDescent="0.25">
      <c r="A86">
        <v>10184</v>
      </c>
      <c r="B86" s="1">
        <v>37939</v>
      </c>
      <c r="C86" s="1">
        <v>37947</v>
      </c>
      <c r="D86" t="s">
        <v>102</v>
      </c>
      <c r="E86" t="s">
        <v>8</v>
      </c>
      <c r="F86" t="s">
        <v>9</v>
      </c>
      <c r="G86">
        <v>484</v>
      </c>
      <c r="H86" t="str">
        <f>YEAR(orders[[#This Row],[orderDate]])&amp;"-Q"&amp;ROUNDUP(MONTH(orders[[#This Row],[orderDate]])/3,0)</f>
        <v>2003-Q4</v>
      </c>
      <c r="I86" t="str">
        <f>YEAR(orders[[#This Row],[orderDate]])&amp;"-"&amp;TEXT(MONTH(orders[[#This Row],[orderDate]]),"00")</f>
        <v>2003-11</v>
      </c>
    </row>
    <row r="87" spans="1:9" x14ac:dyDescent="0.25">
      <c r="A87">
        <v>10185</v>
      </c>
      <c r="B87" s="1">
        <v>37939</v>
      </c>
      <c r="C87" s="1">
        <v>37946</v>
      </c>
      <c r="D87" t="s">
        <v>102</v>
      </c>
      <c r="E87" t="s">
        <v>8</v>
      </c>
      <c r="F87" t="s">
        <v>9</v>
      </c>
      <c r="G87">
        <v>320</v>
      </c>
      <c r="H87" t="str">
        <f>YEAR(orders[[#This Row],[orderDate]])&amp;"-Q"&amp;ROUNDUP(MONTH(orders[[#This Row],[orderDate]])/3,0)</f>
        <v>2003-Q4</v>
      </c>
      <c r="I87" t="str">
        <f>YEAR(orders[[#This Row],[orderDate]])&amp;"-"&amp;TEXT(MONTH(orders[[#This Row],[orderDate]]),"00")</f>
        <v>2003-11</v>
      </c>
    </row>
    <row r="88" spans="1:9" x14ac:dyDescent="0.25">
      <c r="A88">
        <v>10186</v>
      </c>
      <c r="B88" s="1">
        <v>37939</v>
      </c>
      <c r="C88" s="1">
        <v>37945</v>
      </c>
      <c r="D88" t="s">
        <v>100</v>
      </c>
      <c r="E88" t="s">
        <v>8</v>
      </c>
      <c r="F88" t="s">
        <v>103</v>
      </c>
      <c r="G88">
        <v>489</v>
      </c>
      <c r="H88" t="str">
        <f>YEAR(orders[[#This Row],[orderDate]])&amp;"-Q"&amp;ROUNDUP(MONTH(orders[[#This Row],[orderDate]])/3,0)</f>
        <v>2003-Q4</v>
      </c>
      <c r="I88" t="str">
        <f>YEAR(orders[[#This Row],[orderDate]])&amp;"-"&amp;TEXT(MONTH(orders[[#This Row],[orderDate]]),"00")</f>
        <v>2003-11</v>
      </c>
    </row>
    <row r="89" spans="1:9" x14ac:dyDescent="0.25">
      <c r="A89">
        <v>10187</v>
      </c>
      <c r="B89" s="1">
        <v>37940</v>
      </c>
      <c r="C89" s="1">
        <v>37949</v>
      </c>
      <c r="D89" t="s">
        <v>104</v>
      </c>
      <c r="E89" t="s">
        <v>8</v>
      </c>
      <c r="F89" t="s">
        <v>9</v>
      </c>
      <c r="G89">
        <v>211</v>
      </c>
      <c r="H89" t="str">
        <f>YEAR(orders[[#This Row],[orderDate]])&amp;"-Q"&amp;ROUNDUP(MONTH(orders[[#This Row],[orderDate]])/3,0)</f>
        <v>2003-Q4</v>
      </c>
      <c r="I89" t="str">
        <f>YEAR(orders[[#This Row],[orderDate]])&amp;"-"&amp;TEXT(MONTH(orders[[#This Row],[orderDate]]),"00")</f>
        <v>2003-11</v>
      </c>
    </row>
    <row r="90" spans="1:9" x14ac:dyDescent="0.25">
      <c r="A90">
        <v>10188</v>
      </c>
      <c r="B90" s="1">
        <v>37943</v>
      </c>
      <c r="C90" s="1">
        <v>37951</v>
      </c>
      <c r="D90" t="s">
        <v>105</v>
      </c>
      <c r="E90" t="s">
        <v>8</v>
      </c>
      <c r="F90" t="s">
        <v>9</v>
      </c>
      <c r="G90">
        <v>167</v>
      </c>
      <c r="H90" t="str">
        <f>YEAR(orders[[#This Row],[orderDate]])&amp;"-Q"&amp;ROUNDUP(MONTH(orders[[#This Row],[orderDate]])/3,0)</f>
        <v>2003-Q4</v>
      </c>
      <c r="I90" t="str">
        <f>YEAR(orders[[#This Row],[orderDate]])&amp;"-"&amp;TEXT(MONTH(orders[[#This Row],[orderDate]]),"00")</f>
        <v>2003-11</v>
      </c>
    </row>
    <row r="91" spans="1:9" x14ac:dyDescent="0.25">
      <c r="A91">
        <v>10189</v>
      </c>
      <c r="B91" s="1">
        <v>37943</v>
      </c>
      <c r="C91" s="1">
        <v>37950</v>
      </c>
      <c r="D91" t="s">
        <v>105</v>
      </c>
      <c r="E91" t="s">
        <v>8</v>
      </c>
      <c r="F91" t="s">
        <v>64</v>
      </c>
      <c r="G91">
        <v>205</v>
      </c>
      <c r="H91" t="str">
        <f>YEAR(orders[[#This Row],[orderDate]])&amp;"-Q"&amp;ROUNDUP(MONTH(orders[[#This Row],[orderDate]])/3,0)</f>
        <v>2003-Q4</v>
      </c>
      <c r="I91" t="str">
        <f>YEAR(orders[[#This Row],[orderDate]])&amp;"-"&amp;TEXT(MONTH(orders[[#This Row],[orderDate]]),"00")</f>
        <v>2003-11</v>
      </c>
    </row>
    <row r="92" spans="1:9" x14ac:dyDescent="0.25">
      <c r="A92">
        <v>10190</v>
      </c>
      <c r="B92" s="1">
        <v>37944</v>
      </c>
      <c r="C92" s="1">
        <v>37954</v>
      </c>
      <c r="D92" t="s">
        <v>102</v>
      </c>
      <c r="E92" t="s">
        <v>8</v>
      </c>
      <c r="F92" t="s">
        <v>9</v>
      </c>
      <c r="G92">
        <v>141</v>
      </c>
      <c r="H92" t="str">
        <f>YEAR(orders[[#This Row],[orderDate]])&amp;"-Q"&amp;ROUNDUP(MONTH(orders[[#This Row],[orderDate]])/3,0)</f>
        <v>2003-Q4</v>
      </c>
      <c r="I92" t="str">
        <f>YEAR(orders[[#This Row],[orderDate]])&amp;"-"&amp;TEXT(MONTH(orders[[#This Row],[orderDate]]),"00")</f>
        <v>2003-11</v>
      </c>
    </row>
    <row r="93" spans="1:9" x14ac:dyDescent="0.25">
      <c r="A93">
        <v>10191</v>
      </c>
      <c r="B93" s="1">
        <v>37945</v>
      </c>
      <c r="C93" s="1">
        <v>37955</v>
      </c>
      <c r="D93" t="s">
        <v>105</v>
      </c>
      <c r="E93" t="s">
        <v>8</v>
      </c>
      <c r="F93" t="s">
        <v>106</v>
      </c>
      <c r="G93">
        <v>259</v>
      </c>
      <c r="H93" t="str">
        <f>YEAR(orders[[#This Row],[orderDate]])&amp;"-Q"&amp;ROUNDUP(MONTH(orders[[#This Row],[orderDate]])/3,0)</f>
        <v>2003-Q4</v>
      </c>
      <c r="I93" t="str">
        <f>YEAR(orders[[#This Row],[orderDate]])&amp;"-"&amp;TEXT(MONTH(orders[[#This Row],[orderDate]]),"00")</f>
        <v>2003-11</v>
      </c>
    </row>
    <row r="94" spans="1:9" x14ac:dyDescent="0.25">
      <c r="A94">
        <v>10192</v>
      </c>
      <c r="B94" s="1">
        <v>37945</v>
      </c>
      <c r="C94" s="1">
        <v>37954</v>
      </c>
      <c r="D94" t="s">
        <v>107</v>
      </c>
      <c r="E94" t="s">
        <v>8</v>
      </c>
      <c r="F94" t="s">
        <v>9</v>
      </c>
      <c r="G94">
        <v>363</v>
      </c>
      <c r="H94" t="str">
        <f>YEAR(orders[[#This Row],[orderDate]])&amp;"-Q"&amp;ROUNDUP(MONTH(orders[[#This Row],[orderDate]])/3,0)</f>
        <v>2003-Q4</v>
      </c>
      <c r="I94" t="str">
        <f>YEAR(orders[[#This Row],[orderDate]])&amp;"-"&amp;TEXT(MONTH(orders[[#This Row],[orderDate]]),"00")</f>
        <v>2003-11</v>
      </c>
    </row>
    <row r="95" spans="1:9" x14ac:dyDescent="0.25">
      <c r="A95">
        <v>10193</v>
      </c>
      <c r="B95" s="1">
        <v>37946</v>
      </c>
      <c r="C95" s="1">
        <v>37953</v>
      </c>
      <c r="D95" t="s">
        <v>108</v>
      </c>
      <c r="E95" t="s">
        <v>8</v>
      </c>
      <c r="F95" t="s">
        <v>9</v>
      </c>
      <c r="G95">
        <v>471</v>
      </c>
      <c r="H95" t="str">
        <f>YEAR(orders[[#This Row],[orderDate]])&amp;"-Q"&amp;ROUNDUP(MONTH(orders[[#This Row],[orderDate]])/3,0)</f>
        <v>2003-Q4</v>
      </c>
      <c r="I95" t="str">
        <f>YEAR(orders[[#This Row],[orderDate]])&amp;"-"&amp;TEXT(MONTH(orders[[#This Row],[orderDate]]),"00")</f>
        <v>2003-11</v>
      </c>
    </row>
    <row r="96" spans="1:9" x14ac:dyDescent="0.25">
      <c r="A96">
        <v>10194</v>
      </c>
      <c r="B96" s="1">
        <v>37950</v>
      </c>
      <c r="C96" s="1">
        <v>37957</v>
      </c>
      <c r="D96" t="s">
        <v>109</v>
      </c>
      <c r="E96" t="s">
        <v>8</v>
      </c>
      <c r="F96" t="s">
        <v>9</v>
      </c>
      <c r="G96">
        <v>146</v>
      </c>
      <c r="H96" t="str">
        <f>YEAR(orders[[#This Row],[orderDate]])&amp;"-Q"&amp;ROUNDUP(MONTH(orders[[#This Row],[orderDate]])/3,0)</f>
        <v>2003-Q4</v>
      </c>
      <c r="I96" t="str">
        <f>YEAR(orders[[#This Row],[orderDate]])&amp;"-"&amp;TEXT(MONTH(orders[[#This Row],[orderDate]]),"00")</f>
        <v>2003-11</v>
      </c>
    </row>
    <row r="97" spans="1:9" x14ac:dyDescent="0.25">
      <c r="A97">
        <v>10195</v>
      </c>
      <c r="B97" s="1">
        <v>37950</v>
      </c>
      <c r="C97" s="1">
        <v>37956</v>
      </c>
      <c r="D97" t="s">
        <v>110</v>
      </c>
      <c r="E97" t="s">
        <v>8</v>
      </c>
      <c r="F97" t="s">
        <v>9</v>
      </c>
      <c r="G97">
        <v>319</v>
      </c>
      <c r="H97" t="str">
        <f>YEAR(orders[[#This Row],[orderDate]])&amp;"-Q"&amp;ROUNDUP(MONTH(orders[[#This Row],[orderDate]])/3,0)</f>
        <v>2003-Q4</v>
      </c>
      <c r="I97" t="str">
        <f>YEAR(orders[[#This Row],[orderDate]])&amp;"-"&amp;TEXT(MONTH(orders[[#This Row],[orderDate]]),"00")</f>
        <v>2003-11</v>
      </c>
    </row>
    <row r="98" spans="1:9" x14ac:dyDescent="0.25">
      <c r="A98">
        <v>10196</v>
      </c>
      <c r="B98" s="1">
        <v>37951</v>
      </c>
      <c r="C98" s="1">
        <v>37958</v>
      </c>
      <c r="D98" t="s">
        <v>111</v>
      </c>
      <c r="E98" t="s">
        <v>8</v>
      </c>
      <c r="F98" t="s">
        <v>9</v>
      </c>
      <c r="G98">
        <v>455</v>
      </c>
      <c r="H98" t="str">
        <f>YEAR(orders[[#This Row],[orderDate]])&amp;"-Q"&amp;ROUNDUP(MONTH(orders[[#This Row],[orderDate]])/3,0)</f>
        <v>2003-Q4</v>
      </c>
      <c r="I98" t="str">
        <f>YEAR(orders[[#This Row],[orderDate]])&amp;"-"&amp;TEXT(MONTH(orders[[#This Row],[orderDate]]),"00")</f>
        <v>2003-11</v>
      </c>
    </row>
    <row r="99" spans="1:9" x14ac:dyDescent="0.25">
      <c r="A99">
        <v>10197</v>
      </c>
      <c r="B99" s="1">
        <v>37951</v>
      </c>
      <c r="C99" s="1">
        <v>37957</v>
      </c>
      <c r="D99" t="s">
        <v>111</v>
      </c>
      <c r="E99" t="s">
        <v>8</v>
      </c>
      <c r="F99" t="s">
        <v>112</v>
      </c>
      <c r="G99">
        <v>216</v>
      </c>
      <c r="H99" t="str">
        <f>YEAR(orders[[#This Row],[orderDate]])&amp;"-Q"&amp;ROUNDUP(MONTH(orders[[#This Row],[orderDate]])/3,0)</f>
        <v>2003-Q4</v>
      </c>
      <c r="I99" t="str">
        <f>YEAR(orders[[#This Row],[orderDate]])&amp;"-"&amp;TEXT(MONTH(orders[[#This Row],[orderDate]]),"00")</f>
        <v>2003-11</v>
      </c>
    </row>
    <row r="100" spans="1:9" x14ac:dyDescent="0.25">
      <c r="A100">
        <v>10198</v>
      </c>
      <c r="B100" s="1">
        <v>37952</v>
      </c>
      <c r="C100" s="1">
        <v>37961</v>
      </c>
      <c r="D100" t="s">
        <v>113</v>
      </c>
      <c r="E100" t="s">
        <v>8</v>
      </c>
      <c r="F100" t="s">
        <v>9</v>
      </c>
      <c r="G100">
        <v>385</v>
      </c>
      <c r="H100" t="str">
        <f>YEAR(orders[[#This Row],[orderDate]])&amp;"-Q"&amp;ROUNDUP(MONTH(orders[[#This Row],[orderDate]])/3,0)</f>
        <v>2003-Q4</v>
      </c>
      <c r="I100" t="str">
        <f>YEAR(orders[[#This Row],[orderDate]])&amp;"-"&amp;TEXT(MONTH(orders[[#This Row],[orderDate]]),"00")</f>
        <v>2003-11</v>
      </c>
    </row>
    <row r="101" spans="1:9" x14ac:dyDescent="0.25">
      <c r="A101">
        <v>10199</v>
      </c>
      <c r="B101" s="1">
        <v>37956</v>
      </c>
      <c r="C101" s="1">
        <v>37965</v>
      </c>
      <c r="D101" t="s">
        <v>114</v>
      </c>
      <c r="E101" t="s">
        <v>8</v>
      </c>
      <c r="F101" t="s">
        <v>9</v>
      </c>
      <c r="G101">
        <v>475</v>
      </c>
      <c r="H101" t="str">
        <f>YEAR(orders[[#This Row],[orderDate]])&amp;"-Q"&amp;ROUNDUP(MONTH(orders[[#This Row],[orderDate]])/3,0)</f>
        <v>2003-Q4</v>
      </c>
      <c r="I101" t="str">
        <f>YEAR(orders[[#This Row],[orderDate]])&amp;"-"&amp;TEXT(MONTH(orders[[#This Row],[orderDate]]),"00")</f>
        <v>2003-12</v>
      </c>
    </row>
    <row r="102" spans="1:9" x14ac:dyDescent="0.25">
      <c r="A102">
        <v>10200</v>
      </c>
      <c r="B102" s="1">
        <v>37956</v>
      </c>
      <c r="C102" s="1">
        <v>37964</v>
      </c>
      <c r="D102" t="s">
        <v>114</v>
      </c>
      <c r="E102" t="s">
        <v>8</v>
      </c>
      <c r="F102" t="s">
        <v>9</v>
      </c>
      <c r="G102">
        <v>211</v>
      </c>
      <c r="H102" t="str">
        <f>YEAR(orders[[#This Row],[orderDate]])&amp;"-Q"&amp;ROUNDUP(MONTH(orders[[#This Row],[orderDate]])/3,0)</f>
        <v>2003-Q4</v>
      </c>
      <c r="I102" t="str">
        <f>YEAR(orders[[#This Row],[orderDate]])&amp;"-"&amp;TEXT(MONTH(orders[[#This Row],[orderDate]]),"00")</f>
        <v>2003-12</v>
      </c>
    </row>
    <row r="103" spans="1:9" x14ac:dyDescent="0.25">
      <c r="A103">
        <v>10201</v>
      </c>
      <c r="B103" s="1">
        <v>37956</v>
      </c>
      <c r="C103" s="1">
        <v>37966</v>
      </c>
      <c r="D103" t="s">
        <v>115</v>
      </c>
      <c r="E103" t="s">
        <v>8</v>
      </c>
      <c r="F103" t="s">
        <v>9</v>
      </c>
      <c r="G103">
        <v>129</v>
      </c>
      <c r="H103" t="str">
        <f>YEAR(orders[[#This Row],[orderDate]])&amp;"-Q"&amp;ROUNDUP(MONTH(orders[[#This Row],[orderDate]])/3,0)</f>
        <v>2003-Q4</v>
      </c>
      <c r="I103" t="str">
        <f>YEAR(orders[[#This Row],[orderDate]])&amp;"-"&amp;TEXT(MONTH(orders[[#This Row],[orderDate]]),"00")</f>
        <v>2003-12</v>
      </c>
    </row>
    <row r="104" spans="1:9" x14ac:dyDescent="0.25">
      <c r="A104">
        <v>10202</v>
      </c>
      <c r="B104" s="1">
        <v>37957</v>
      </c>
      <c r="C104" s="1">
        <v>37964</v>
      </c>
      <c r="D104" t="s">
        <v>114</v>
      </c>
      <c r="E104" t="s">
        <v>8</v>
      </c>
      <c r="F104" t="s">
        <v>9</v>
      </c>
      <c r="G104">
        <v>357</v>
      </c>
      <c r="H104" t="str">
        <f>YEAR(orders[[#This Row],[orderDate]])&amp;"-Q"&amp;ROUNDUP(MONTH(orders[[#This Row],[orderDate]])/3,0)</f>
        <v>2003-Q4</v>
      </c>
      <c r="I104" t="str">
        <f>YEAR(orders[[#This Row],[orderDate]])&amp;"-"&amp;TEXT(MONTH(orders[[#This Row],[orderDate]]),"00")</f>
        <v>2003-12</v>
      </c>
    </row>
    <row r="105" spans="1:9" x14ac:dyDescent="0.25">
      <c r="A105">
        <v>10203</v>
      </c>
      <c r="B105" s="1">
        <v>37957</v>
      </c>
      <c r="C105" s="1">
        <v>37966</v>
      </c>
      <c r="D105" t="s">
        <v>116</v>
      </c>
      <c r="E105" t="s">
        <v>8</v>
      </c>
      <c r="F105" t="s">
        <v>9</v>
      </c>
      <c r="G105">
        <v>141</v>
      </c>
      <c r="H105" t="str">
        <f>YEAR(orders[[#This Row],[orderDate]])&amp;"-Q"&amp;ROUNDUP(MONTH(orders[[#This Row],[orderDate]])/3,0)</f>
        <v>2003-Q4</v>
      </c>
      <c r="I105" t="str">
        <f>YEAR(orders[[#This Row],[orderDate]])&amp;"-"&amp;TEXT(MONTH(orders[[#This Row],[orderDate]]),"00")</f>
        <v>2003-12</v>
      </c>
    </row>
    <row r="106" spans="1:9" x14ac:dyDescent="0.25">
      <c r="A106">
        <v>10204</v>
      </c>
      <c r="B106" s="1">
        <v>37957</v>
      </c>
      <c r="C106" s="1">
        <v>37965</v>
      </c>
      <c r="D106" t="s">
        <v>117</v>
      </c>
      <c r="E106" t="s">
        <v>8</v>
      </c>
      <c r="F106" t="s">
        <v>9</v>
      </c>
      <c r="G106">
        <v>151</v>
      </c>
      <c r="H106" t="str">
        <f>YEAR(orders[[#This Row],[orderDate]])&amp;"-Q"&amp;ROUNDUP(MONTH(orders[[#This Row],[orderDate]])/3,0)</f>
        <v>2003-Q4</v>
      </c>
      <c r="I106" t="str">
        <f>YEAR(orders[[#This Row],[orderDate]])&amp;"-"&amp;TEXT(MONTH(orders[[#This Row],[orderDate]]),"00")</f>
        <v>2003-12</v>
      </c>
    </row>
    <row r="107" spans="1:9" x14ac:dyDescent="0.25">
      <c r="A107">
        <v>10205</v>
      </c>
      <c r="B107" s="1">
        <v>37958</v>
      </c>
      <c r="C107" s="1">
        <v>37964</v>
      </c>
      <c r="D107" t="s">
        <v>116</v>
      </c>
      <c r="E107" t="s">
        <v>8</v>
      </c>
      <c r="F107" t="s">
        <v>118</v>
      </c>
      <c r="G107">
        <v>141</v>
      </c>
      <c r="H107" t="str">
        <f>YEAR(orders[[#This Row],[orderDate]])&amp;"-Q"&amp;ROUNDUP(MONTH(orders[[#This Row],[orderDate]])/3,0)</f>
        <v>2003-Q4</v>
      </c>
      <c r="I107" t="str">
        <f>YEAR(orders[[#This Row],[orderDate]])&amp;"-"&amp;TEXT(MONTH(orders[[#This Row],[orderDate]]),"00")</f>
        <v>2003-12</v>
      </c>
    </row>
    <row r="108" spans="1:9" x14ac:dyDescent="0.25">
      <c r="A108">
        <v>10206</v>
      </c>
      <c r="B108" s="1">
        <v>37960</v>
      </c>
      <c r="C108" s="1">
        <v>37968</v>
      </c>
      <c r="D108" t="s">
        <v>119</v>
      </c>
      <c r="E108" t="s">
        <v>8</v>
      </c>
      <c r="F108" t="s">
        <v>120</v>
      </c>
      <c r="G108">
        <v>202</v>
      </c>
      <c r="H108" t="str">
        <f>YEAR(orders[[#This Row],[orderDate]])&amp;"-Q"&amp;ROUNDUP(MONTH(orders[[#This Row],[orderDate]])/3,0)</f>
        <v>2003-Q4</v>
      </c>
      <c r="I108" t="str">
        <f>YEAR(orders[[#This Row],[orderDate]])&amp;"-"&amp;TEXT(MONTH(orders[[#This Row],[orderDate]]),"00")</f>
        <v>2003-12</v>
      </c>
    </row>
    <row r="109" spans="1:9" x14ac:dyDescent="0.25">
      <c r="A109">
        <v>10207</v>
      </c>
      <c r="B109" s="1">
        <v>37964</v>
      </c>
      <c r="C109" s="1">
        <v>37972</v>
      </c>
      <c r="D109" t="s">
        <v>121</v>
      </c>
      <c r="E109" t="s">
        <v>8</v>
      </c>
      <c r="F109" t="s">
        <v>11</v>
      </c>
      <c r="G109">
        <v>495</v>
      </c>
      <c r="H109" t="str">
        <f>YEAR(orders[[#This Row],[orderDate]])&amp;"-Q"&amp;ROUNDUP(MONTH(orders[[#This Row],[orderDate]])/3,0)</f>
        <v>2003-Q4</v>
      </c>
      <c r="I109" t="str">
        <f>YEAR(orders[[#This Row],[orderDate]])&amp;"-"&amp;TEXT(MONTH(orders[[#This Row],[orderDate]]),"00")</f>
        <v>2003-12</v>
      </c>
    </row>
    <row r="110" spans="1:9" x14ac:dyDescent="0.25">
      <c r="A110">
        <v>10208</v>
      </c>
      <c r="B110" s="1">
        <v>37988</v>
      </c>
      <c r="C110" s="1">
        <v>37997</v>
      </c>
      <c r="D110" t="s">
        <v>122</v>
      </c>
      <c r="E110" t="s">
        <v>8</v>
      </c>
      <c r="F110" t="s">
        <v>9</v>
      </c>
      <c r="G110">
        <v>146</v>
      </c>
      <c r="H110" t="str">
        <f>YEAR(orders[[#This Row],[orderDate]])&amp;"-Q"&amp;ROUNDUP(MONTH(orders[[#This Row],[orderDate]])/3,0)</f>
        <v>2004-Q1</v>
      </c>
      <c r="I110" t="str">
        <f>YEAR(orders[[#This Row],[orderDate]])&amp;"-"&amp;TEXT(MONTH(orders[[#This Row],[orderDate]]),"00")</f>
        <v>2004-01</v>
      </c>
    </row>
    <row r="111" spans="1:9" x14ac:dyDescent="0.25">
      <c r="A111">
        <v>10209</v>
      </c>
      <c r="B111" s="1">
        <v>37995</v>
      </c>
      <c r="C111" s="1">
        <v>38001</v>
      </c>
      <c r="D111" t="s">
        <v>123</v>
      </c>
      <c r="E111" t="s">
        <v>8</v>
      </c>
      <c r="F111" t="s">
        <v>9</v>
      </c>
      <c r="G111">
        <v>347</v>
      </c>
      <c r="H111" t="str">
        <f>YEAR(orders[[#This Row],[orderDate]])&amp;"-Q"&amp;ROUNDUP(MONTH(orders[[#This Row],[orderDate]])/3,0)</f>
        <v>2004-Q1</v>
      </c>
      <c r="I111" t="str">
        <f>YEAR(orders[[#This Row],[orderDate]])&amp;"-"&amp;TEXT(MONTH(orders[[#This Row],[orderDate]]),"00")</f>
        <v>2004-01</v>
      </c>
    </row>
    <row r="112" spans="1:9" x14ac:dyDescent="0.25">
      <c r="A112">
        <v>10210</v>
      </c>
      <c r="B112" s="1">
        <v>37998</v>
      </c>
      <c r="C112" s="1">
        <v>38008</v>
      </c>
      <c r="D112" t="s">
        <v>124</v>
      </c>
      <c r="E112" t="s">
        <v>8</v>
      </c>
      <c r="F112" t="s">
        <v>9</v>
      </c>
      <c r="G112">
        <v>177</v>
      </c>
      <c r="H112" t="str">
        <f>YEAR(orders[[#This Row],[orderDate]])&amp;"-Q"&amp;ROUNDUP(MONTH(orders[[#This Row],[orderDate]])/3,0)</f>
        <v>2004-Q1</v>
      </c>
      <c r="I112" t="str">
        <f>YEAR(orders[[#This Row],[orderDate]])&amp;"-"&amp;TEXT(MONTH(orders[[#This Row],[orderDate]]),"00")</f>
        <v>2004-01</v>
      </c>
    </row>
    <row r="113" spans="1:9" x14ac:dyDescent="0.25">
      <c r="A113">
        <v>10211</v>
      </c>
      <c r="B113" s="1">
        <v>38001</v>
      </c>
      <c r="C113" s="1">
        <v>38011</v>
      </c>
      <c r="D113" t="s">
        <v>125</v>
      </c>
      <c r="E113" t="s">
        <v>8</v>
      </c>
      <c r="F113" t="s">
        <v>9</v>
      </c>
      <c r="G113">
        <v>406</v>
      </c>
      <c r="H113" t="str">
        <f>YEAR(orders[[#This Row],[orderDate]])&amp;"-Q"&amp;ROUNDUP(MONTH(orders[[#This Row],[orderDate]])/3,0)</f>
        <v>2004-Q1</v>
      </c>
      <c r="I113" t="str">
        <f>YEAR(orders[[#This Row],[orderDate]])&amp;"-"&amp;TEXT(MONTH(orders[[#This Row],[orderDate]]),"00")</f>
        <v>2004-01</v>
      </c>
    </row>
    <row r="114" spans="1:9" x14ac:dyDescent="0.25">
      <c r="A114">
        <v>10212</v>
      </c>
      <c r="B114" s="1">
        <v>38002</v>
      </c>
      <c r="C114" s="1">
        <v>38010</v>
      </c>
      <c r="D114" t="s">
        <v>125</v>
      </c>
      <c r="E114" t="s">
        <v>8</v>
      </c>
      <c r="F114" t="s">
        <v>9</v>
      </c>
      <c r="G114">
        <v>141</v>
      </c>
      <c r="H114" t="str">
        <f>YEAR(orders[[#This Row],[orderDate]])&amp;"-Q"&amp;ROUNDUP(MONTH(orders[[#This Row],[orderDate]])/3,0)</f>
        <v>2004-Q1</v>
      </c>
      <c r="I114" t="str">
        <f>YEAR(orders[[#This Row],[orderDate]])&amp;"-"&amp;TEXT(MONTH(orders[[#This Row],[orderDate]]),"00")</f>
        <v>2004-01</v>
      </c>
    </row>
    <row r="115" spans="1:9" x14ac:dyDescent="0.25">
      <c r="A115">
        <v>10213</v>
      </c>
      <c r="B115" s="1">
        <v>38008</v>
      </c>
      <c r="C115" s="1">
        <v>38014</v>
      </c>
      <c r="D115" t="s">
        <v>126</v>
      </c>
      <c r="E115" t="s">
        <v>8</v>
      </c>
      <c r="F115" t="s">
        <v>18</v>
      </c>
      <c r="G115">
        <v>489</v>
      </c>
      <c r="H115" t="str">
        <f>YEAR(orders[[#This Row],[orderDate]])&amp;"-Q"&amp;ROUNDUP(MONTH(orders[[#This Row],[orderDate]])/3,0)</f>
        <v>2004-Q1</v>
      </c>
      <c r="I115" t="str">
        <f>YEAR(orders[[#This Row],[orderDate]])&amp;"-"&amp;TEXT(MONTH(orders[[#This Row],[orderDate]]),"00")</f>
        <v>2004-01</v>
      </c>
    </row>
    <row r="116" spans="1:9" x14ac:dyDescent="0.25">
      <c r="A116">
        <v>10214</v>
      </c>
      <c r="B116" s="1">
        <v>38012</v>
      </c>
      <c r="C116" s="1">
        <v>38021</v>
      </c>
      <c r="D116" t="s">
        <v>127</v>
      </c>
      <c r="E116" t="s">
        <v>8</v>
      </c>
      <c r="F116" t="s">
        <v>9</v>
      </c>
      <c r="G116">
        <v>458</v>
      </c>
      <c r="H116" t="str">
        <f>YEAR(orders[[#This Row],[orderDate]])&amp;"-Q"&amp;ROUNDUP(MONTH(orders[[#This Row],[orderDate]])/3,0)</f>
        <v>2004-Q1</v>
      </c>
      <c r="I116" t="str">
        <f>YEAR(orders[[#This Row],[orderDate]])&amp;"-"&amp;TEXT(MONTH(orders[[#This Row],[orderDate]]),"00")</f>
        <v>2004-01</v>
      </c>
    </row>
    <row r="117" spans="1:9" x14ac:dyDescent="0.25">
      <c r="A117">
        <v>10215</v>
      </c>
      <c r="B117" s="1">
        <v>38015</v>
      </c>
      <c r="C117" s="1">
        <v>38025</v>
      </c>
      <c r="D117" t="s">
        <v>128</v>
      </c>
      <c r="E117" t="s">
        <v>8</v>
      </c>
      <c r="F117" t="s">
        <v>21</v>
      </c>
      <c r="G117">
        <v>475</v>
      </c>
      <c r="H117" t="str">
        <f>YEAR(orders[[#This Row],[orderDate]])&amp;"-Q"&amp;ROUNDUP(MONTH(orders[[#This Row],[orderDate]])/3,0)</f>
        <v>2004-Q1</v>
      </c>
      <c r="I117" t="str">
        <f>YEAR(orders[[#This Row],[orderDate]])&amp;"-"&amp;TEXT(MONTH(orders[[#This Row],[orderDate]]),"00")</f>
        <v>2004-01</v>
      </c>
    </row>
    <row r="118" spans="1:9" x14ac:dyDescent="0.25">
      <c r="A118">
        <v>10216</v>
      </c>
      <c r="B118" s="1">
        <v>38019</v>
      </c>
      <c r="C118" s="1">
        <v>38027</v>
      </c>
      <c r="D118" t="s">
        <v>129</v>
      </c>
      <c r="E118" t="s">
        <v>8</v>
      </c>
      <c r="F118" t="s">
        <v>9</v>
      </c>
      <c r="G118">
        <v>256</v>
      </c>
      <c r="H118" t="str">
        <f>YEAR(orders[[#This Row],[orderDate]])&amp;"-Q"&amp;ROUNDUP(MONTH(orders[[#This Row],[orderDate]])/3,0)</f>
        <v>2004-Q1</v>
      </c>
      <c r="I118" t="str">
        <f>YEAR(orders[[#This Row],[orderDate]])&amp;"-"&amp;TEXT(MONTH(orders[[#This Row],[orderDate]]),"00")</f>
        <v>2004-02</v>
      </c>
    </row>
    <row r="119" spans="1:9" x14ac:dyDescent="0.25">
      <c r="A119">
        <v>10217</v>
      </c>
      <c r="B119" s="1">
        <v>38021</v>
      </c>
      <c r="C119" s="1">
        <v>38031</v>
      </c>
      <c r="D119" t="s">
        <v>130</v>
      </c>
      <c r="E119" t="s">
        <v>8</v>
      </c>
      <c r="F119" t="s">
        <v>9</v>
      </c>
      <c r="G119">
        <v>166</v>
      </c>
      <c r="H119" t="str">
        <f>YEAR(orders[[#This Row],[orderDate]])&amp;"-Q"&amp;ROUNDUP(MONTH(orders[[#This Row],[orderDate]])/3,0)</f>
        <v>2004-Q1</v>
      </c>
      <c r="I119" t="str">
        <f>YEAR(orders[[#This Row],[orderDate]])&amp;"-"&amp;TEXT(MONTH(orders[[#This Row],[orderDate]]),"00")</f>
        <v>2004-02</v>
      </c>
    </row>
    <row r="120" spans="1:9" x14ac:dyDescent="0.25">
      <c r="A120">
        <v>10218</v>
      </c>
      <c r="B120" s="1">
        <v>38026</v>
      </c>
      <c r="C120" s="1">
        <v>38033</v>
      </c>
      <c r="D120" t="s">
        <v>131</v>
      </c>
      <c r="E120" t="s">
        <v>8</v>
      </c>
      <c r="F120" t="s">
        <v>25</v>
      </c>
      <c r="G120">
        <v>473</v>
      </c>
      <c r="H120" t="str">
        <f>YEAR(orders[[#This Row],[orderDate]])&amp;"-Q"&amp;ROUNDUP(MONTH(orders[[#This Row],[orderDate]])/3,0)</f>
        <v>2004-Q1</v>
      </c>
      <c r="I120" t="str">
        <f>YEAR(orders[[#This Row],[orderDate]])&amp;"-"&amp;TEXT(MONTH(orders[[#This Row],[orderDate]]),"00")</f>
        <v>2004-02</v>
      </c>
    </row>
    <row r="121" spans="1:9" x14ac:dyDescent="0.25">
      <c r="A121">
        <v>10219</v>
      </c>
      <c r="B121" s="1">
        <v>38027</v>
      </c>
      <c r="C121" s="1">
        <v>38034</v>
      </c>
      <c r="D121" t="s">
        <v>132</v>
      </c>
      <c r="E121" t="s">
        <v>8</v>
      </c>
      <c r="F121" t="s">
        <v>9</v>
      </c>
      <c r="G121">
        <v>487</v>
      </c>
      <c r="H121" t="str">
        <f>YEAR(orders[[#This Row],[orderDate]])&amp;"-Q"&amp;ROUNDUP(MONTH(orders[[#This Row],[orderDate]])/3,0)</f>
        <v>2004-Q1</v>
      </c>
      <c r="I121" t="str">
        <f>YEAR(orders[[#This Row],[orderDate]])&amp;"-"&amp;TEXT(MONTH(orders[[#This Row],[orderDate]]),"00")</f>
        <v>2004-02</v>
      </c>
    </row>
    <row r="122" spans="1:9" x14ac:dyDescent="0.25">
      <c r="A122">
        <v>10220</v>
      </c>
      <c r="B122" s="1">
        <v>38029</v>
      </c>
      <c r="C122" s="1">
        <v>38036</v>
      </c>
      <c r="D122" t="s">
        <v>133</v>
      </c>
      <c r="E122" t="s">
        <v>8</v>
      </c>
      <c r="F122" t="s">
        <v>9</v>
      </c>
      <c r="G122">
        <v>189</v>
      </c>
      <c r="H122" t="str">
        <f>YEAR(orders[[#This Row],[orderDate]])&amp;"-Q"&amp;ROUNDUP(MONTH(orders[[#This Row],[orderDate]])/3,0)</f>
        <v>2004-Q1</v>
      </c>
      <c r="I122" t="str">
        <f>YEAR(orders[[#This Row],[orderDate]])&amp;"-"&amp;TEXT(MONTH(orders[[#This Row],[orderDate]]),"00")</f>
        <v>2004-02</v>
      </c>
    </row>
    <row r="123" spans="1:9" x14ac:dyDescent="0.25">
      <c r="A123">
        <v>10221</v>
      </c>
      <c r="B123" s="1">
        <v>38035</v>
      </c>
      <c r="C123" s="1">
        <v>38043</v>
      </c>
      <c r="D123" t="s">
        <v>134</v>
      </c>
      <c r="E123" t="s">
        <v>8</v>
      </c>
      <c r="F123" t="s">
        <v>9</v>
      </c>
      <c r="G123">
        <v>314</v>
      </c>
      <c r="H123" t="str">
        <f>YEAR(orders[[#This Row],[orderDate]])&amp;"-Q"&amp;ROUNDUP(MONTH(orders[[#This Row],[orderDate]])/3,0)</f>
        <v>2004-Q1</v>
      </c>
      <c r="I123" t="str">
        <f>YEAR(orders[[#This Row],[orderDate]])&amp;"-"&amp;TEXT(MONTH(orders[[#This Row],[orderDate]]),"00")</f>
        <v>2004-02</v>
      </c>
    </row>
    <row r="124" spans="1:9" x14ac:dyDescent="0.25">
      <c r="A124">
        <v>10222</v>
      </c>
      <c r="B124" s="1">
        <v>38036</v>
      </c>
      <c r="C124" s="1">
        <v>38044</v>
      </c>
      <c r="D124" t="s">
        <v>135</v>
      </c>
      <c r="E124" t="s">
        <v>8</v>
      </c>
      <c r="F124" t="s">
        <v>9</v>
      </c>
      <c r="G124">
        <v>239</v>
      </c>
      <c r="H124" t="str">
        <f>YEAR(orders[[#This Row],[orderDate]])&amp;"-Q"&amp;ROUNDUP(MONTH(orders[[#This Row],[orderDate]])/3,0)</f>
        <v>2004-Q1</v>
      </c>
      <c r="I124" t="str">
        <f>YEAR(orders[[#This Row],[orderDate]])&amp;"-"&amp;TEXT(MONTH(orders[[#This Row],[orderDate]]),"00")</f>
        <v>2004-02</v>
      </c>
    </row>
    <row r="125" spans="1:9" x14ac:dyDescent="0.25">
      <c r="A125">
        <v>10223</v>
      </c>
      <c r="B125" s="1">
        <v>38037</v>
      </c>
      <c r="C125" s="1">
        <v>38046</v>
      </c>
      <c r="D125" t="s">
        <v>136</v>
      </c>
      <c r="E125" t="s">
        <v>8</v>
      </c>
      <c r="F125" t="s">
        <v>9</v>
      </c>
      <c r="G125">
        <v>114</v>
      </c>
      <c r="H125" t="str">
        <f>YEAR(orders[[#This Row],[orderDate]])&amp;"-Q"&amp;ROUNDUP(MONTH(orders[[#This Row],[orderDate]])/3,0)</f>
        <v>2004-Q1</v>
      </c>
      <c r="I125" t="str">
        <f>YEAR(orders[[#This Row],[orderDate]])&amp;"-"&amp;TEXT(MONTH(orders[[#This Row],[orderDate]]),"00")</f>
        <v>2004-02</v>
      </c>
    </row>
    <row r="126" spans="1:9" x14ac:dyDescent="0.25">
      <c r="A126">
        <v>10224</v>
      </c>
      <c r="B126" s="1">
        <v>38038</v>
      </c>
      <c r="C126" s="1">
        <v>38048</v>
      </c>
      <c r="D126" t="s">
        <v>137</v>
      </c>
      <c r="E126" t="s">
        <v>8</v>
      </c>
      <c r="F126" t="s">
        <v>32</v>
      </c>
      <c r="G126">
        <v>171</v>
      </c>
      <c r="H126" t="str">
        <f>YEAR(orders[[#This Row],[orderDate]])&amp;"-Q"&amp;ROUNDUP(MONTH(orders[[#This Row],[orderDate]])/3,0)</f>
        <v>2004-Q1</v>
      </c>
      <c r="I126" t="str">
        <f>YEAR(orders[[#This Row],[orderDate]])&amp;"-"&amp;TEXT(MONTH(orders[[#This Row],[orderDate]]),"00")</f>
        <v>2004-02</v>
      </c>
    </row>
    <row r="127" spans="1:9" x14ac:dyDescent="0.25">
      <c r="A127">
        <v>10225</v>
      </c>
      <c r="B127" s="1">
        <v>38039</v>
      </c>
      <c r="C127" s="1">
        <v>38047</v>
      </c>
      <c r="D127" t="s">
        <v>136</v>
      </c>
      <c r="E127" t="s">
        <v>8</v>
      </c>
      <c r="F127" t="s">
        <v>9</v>
      </c>
      <c r="G127">
        <v>298</v>
      </c>
      <c r="H127" t="str">
        <f>YEAR(orders[[#This Row],[orderDate]])&amp;"-Q"&amp;ROUNDUP(MONTH(orders[[#This Row],[orderDate]])/3,0)</f>
        <v>2004-Q1</v>
      </c>
      <c r="I127" t="str">
        <f>YEAR(orders[[#This Row],[orderDate]])&amp;"-"&amp;TEXT(MONTH(orders[[#This Row],[orderDate]]),"00")</f>
        <v>2004-02</v>
      </c>
    </row>
    <row r="128" spans="1:9" x14ac:dyDescent="0.25">
      <c r="A128">
        <v>10226</v>
      </c>
      <c r="B128" s="1">
        <v>38043</v>
      </c>
      <c r="C128" s="1">
        <v>38052</v>
      </c>
      <c r="D128" t="s">
        <v>138</v>
      </c>
      <c r="E128" t="s">
        <v>8</v>
      </c>
      <c r="F128" t="s">
        <v>9</v>
      </c>
      <c r="G128">
        <v>239</v>
      </c>
      <c r="H128" t="str">
        <f>YEAR(orders[[#This Row],[orderDate]])&amp;"-Q"&amp;ROUNDUP(MONTH(orders[[#This Row],[orderDate]])/3,0)</f>
        <v>2004-Q1</v>
      </c>
      <c r="I128" t="str">
        <f>YEAR(orders[[#This Row],[orderDate]])&amp;"-"&amp;TEXT(MONTH(orders[[#This Row],[orderDate]]),"00")</f>
        <v>2004-02</v>
      </c>
    </row>
    <row r="129" spans="1:9" x14ac:dyDescent="0.25">
      <c r="A129">
        <v>10227</v>
      </c>
      <c r="B129" s="1">
        <v>38048</v>
      </c>
      <c r="C129" s="1">
        <v>38058</v>
      </c>
      <c r="D129" t="s">
        <v>139</v>
      </c>
      <c r="E129" t="s">
        <v>8</v>
      </c>
      <c r="F129" t="s">
        <v>9</v>
      </c>
      <c r="G129">
        <v>146</v>
      </c>
      <c r="H129" t="str">
        <f>YEAR(orders[[#This Row],[orderDate]])&amp;"-Q"&amp;ROUNDUP(MONTH(orders[[#This Row],[orderDate]])/3,0)</f>
        <v>2004-Q1</v>
      </c>
      <c r="I129" t="str">
        <f>YEAR(orders[[#This Row],[orderDate]])&amp;"-"&amp;TEXT(MONTH(orders[[#This Row],[orderDate]]),"00")</f>
        <v>2004-03</v>
      </c>
    </row>
    <row r="130" spans="1:9" x14ac:dyDescent="0.25">
      <c r="A130">
        <v>10228</v>
      </c>
      <c r="B130" s="1">
        <v>38056</v>
      </c>
      <c r="C130" s="1">
        <v>38064</v>
      </c>
      <c r="D130" t="s">
        <v>140</v>
      </c>
      <c r="E130" t="s">
        <v>8</v>
      </c>
      <c r="F130" t="s">
        <v>9</v>
      </c>
      <c r="G130">
        <v>173</v>
      </c>
      <c r="H130" t="str">
        <f>YEAR(orders[[#This Row],[orderDate]])&amp;"-Q"&amp;ROUNDUP(MONTH(orders[[#This Row],[orderDate]])/3,0)</f>
        <v>2004-Q1</v>
      </c>
      <c r="I130" t="str">
        <f>YEAR(orders[[#This Row],[orderDate]])&amp;"-"&amp;TEXT(MONTH(orders[[#This Row],[orderDate]]),"00")</f>
        <v>2004-03</v>
      </c>
    </row>
    <row r="131" spans="1:9" x14ac:dyDescent="0.25">
      <c r="A131">
        <v>10229</v>
      </c>
      <c r="B131" s="1">
        <v>38057</v>
      </c>
      <c r="C131" s="1">
        <v>38066</v>
      </c>
      <c r="D131" t="s">
        <v>141</v>
      </c>
      <c r="E131" t="s">
        <v>8</v>
      </c>
      <c r="F131" t="s">
        <v>9</v>
      </c>
      <c r="G131">
        <v>124</v>
      </c>
      <c r="H131" t="str">
        <f>YEAR(orders[[#This Row],[orderDate]])&amp;"-Q"&amp;ROUNDUP(MONTH(orders[[#This Row],[orderDate]])/3,0)</f>
        <v>2004-Q1</v>
      </c>
      <c r="I131" t="str">
        <f>YEAR(orders[[#This Row],[orderDate]])&amp;"-"&amp;TEXT(MONTH(orders[[#This Row],[orderDate]]),"00")</f>
        <v>2004-03</v>
      </c>
    </row>
    <row r="132" spans="1:9" x14ac:dyDescent="0.25">
      <c r="A132">
        <v>10230</v>
      </c>
      <c r="B132" s="1">
        <v>38061</v>
      </c>
      <c r="C132" s="1">
        <v>38070</v>
      </c>
      <c r="D132" t="s">
        <v>142</v>
      </c>
      <c r="E132" t="s">
        <v>8</v>
      </c>
      <c r="F132" t="s">
        <v>38</v>
      </c>
      <c r="G132">
        <v>128</v>
      </c>
      <c r="H132" t="str">
        <f>YEAR(orders[[#This Row],[orderDate]])&amp;"-Q"&amp;ROUNDUP(MONTH(orders[[#This Row],[orderDate]])/3,0)</f>
        <v>2004-Q1</v>
      </c>
      <c r="I132" t="str">
        <f>YEAR(orders[[#This Row],[orderDate]])&amp;"-"&amp;TEXT(MONTH(orders[[#This Row],[orderDate]]),"00")</f>
        <v>2004-03</v>
      </c>
    </row>
    <row r="133" spans="1:9" x14ac:dyDescent="0.25">
      <c r="A133">
        <v>10231</v>
      </c>
      <c r="B133" s="1">
        <v>38065</v>
      </c>
      <c r="C133" s="1">
        <v>38072</v>
      </c>
      <c r="D133" t="s">
        <v>143</v>
      </c>
      <c r="E133" t="s">
        <v>8</v>
      </c>
      <c r="F133" t="s">
        <v>9</v>
      </c>
      <c r="G133">
        <v>344</v>
      </c>
      <c r="H133" t="str">
        <f>YEAR(orders[[#This Row],[orderDate]])&amp;"-Q"&amp;ROUNDUP(MONTH(orders[[#This Row],[orderDate]])/3,0)</f>
        <v>2004-Q1</v>
      </c>
      <c r="I133" t="str">
        <f>YEAR(orders[[#This Row],[orderDate]])&amp;"-"&amp;TEXT(MONTH(orders[[#This Row],[orderDate]]),"00")</f>
        <v>2004-03</v>
      </c>
    </row>
    <row r="134" spans="1:9" x14ac:dyDescent="0.25">
      <c r="A134">
        <v>10232</v>
      </c>
      <c r="B134" s="1">
        <v>38066</v>
      </c>
      <c r="C134" s="1">
        <v>38076</v>
      </c>
      <c r="D134" t="s">
        <v>143</v>
      </c>
      <c r="E134" t="s">
        <v>8</v>
      </c>
      <c r="F134" t="s">
        <v>9</v>
      </c>
      <c r="G134">
        <v>240</v>
      </c>
      <c r="H134" t="str">
        <f>YEAR(orders[[#This Row],[orderDate]])&amp;"-Q"&amp;ROUNDUP(MONTH(orders[[#This Row],[orderDate]])/3,0)</f>
        <v>2004-Q1</v>
      </c>
      <c r="I134" t="str">
        <f>YEAR(orders[[#This Row],[orderDate]])&amp;"-"&amp;TEXT(MONTH(orders[[#This Row],[orderDate]]),"00")</f>
        <v>2004-03</v>
      </c>
    </row>
    <row r="135" spans="1:9" x14ac:dyDescent="0.25">
      <c r="A135">
        <v>10233</v>
      </c>
      <c r="B135" s="1">
        <v>38075</v>
      </c>
      <c r="C135" s="1">
        <v>38081</v>
      </c>
      <c r="D135" t="s">
        <v>144</v>
      </c>
      <c r="E135" t="s">
        <v>8</v>
      </c>
      <c r="F135" t="s">
        <v>42</v>
      </c>
      <c r="G135">
        <v>328</v>
      </c>
      <c r="H135" t="str">
        <f>YEAR(orders[[#This Row],[orderDate]])&amp;"-Q"&amp;ROUNDUP(MONTH(orders[[#This Row],[orderDate]])/3,0)</f>
        <v>2004-Q1</v>
      </c>
      <c r="I135" t="str">
        <f>YEAR(orders[[#This Row],[orderDate]])&amp;"-"&amp;TEXT(MONTH(orders[[#This Row],[orderDate]]),"00")</f>
        <v>2004-03</v>
      </c>
    </row>
    <row r="136" spans="1:9" x14ac:dyDescent="0.25">
      <c r="A136">
        <v>10234</v>
      </c>
      <c r="B136" s="1">
        <v>38076</v>
      </c>
      <c r="C136" s="1">
        <v>38082</v>
      </c>
      <c r="D136" t="s">
        <v>144</v>
      </c>
      <c r="E136" t="s">
        <v>8</v>
      </c>
      <c r="F136" t="s">
        <v>9</v>
      </c>
      <c r="G136">
        <v>412</v>
      </c>
      <c r="H136" t="str">
        <f>YEAR(orders[[#This Row],[orderDate]])&amp;"-Q"&amp;ROUNDUP(MONTH(orders[[#This Row],[orderDate]])/3,0)</f>
        <v>2004-Q1</v>
      </c>
      <c r="I136" t="str">
        <f>YEAR(orders[[#This Row],[orderDate]])&amp;"-"&amp;TEXT(MONTH(orders[[#This Row],[orderDate]]),"00")</f>
        <v>2004-03</v>
      </c>
    </row>
    <row r="137" spans="1:9" x14ac:dyDescent="0.25">
      <c r="A137">
        <v>10235</v>
      </c>
      <c r="B137" s="1">
        <v>38079</v>
      </c>
      <c r="C137" s="1">
        <v>38089</v>
      </c>
      <c r="D137" t="s">
        <v>145</v>
      </c>
      <c r="E137" t="s">
        <v>8</v>
      </c>
      <c r="F137" t="s">
        <v>9</v>
      </c>
      <c r="G137">
        <v>260</v>
      </c>
      <c r="H137" t="str">
        <f>YEAR(orders[[#This Row],[orderDate]])&amp;"-Q"&amp;ROUNDUP(MONTH(orders[[#This Row],[orderDate]])/3,0)</f>
        <v>2004-Q2</v>
      </c>
      <c r="I137" t="str">
        <f>YEAR(orders[[#This Row],[orderDate]])&amp;"-"&amp;TEXT(MONTH(orders[[#This Row],[orderDate]]),"00")</f>
        <v>2004-04</v>
      </c>
    </row>
    <row r="138" spans="1:9" x14ac:dyDescent="0.25">
      <c r="A138">
        <v>10236</v>
      </c>
      <c r="B138" s="1">
        <v>38080</v>
      </c>
      <c r="C138" s="1">
        <v>38088</v>
      </c>
      <c r="D138" t="s">
        <v>146</v>
      </c>
      <c r="E138" t="s">
        <v>8</v>
      </c>
      <c r="F138" t="s">
        <v>9</v>
      </c>
      <c r="G138">
        <v>486</v>
      </c>
      <c r="H138" t="str">
        <f>YEAR(orders[[#This Row],[orderDate]])&amp;"-Q"&amp;ROUNDUP(MONTH(orders[[#This Row],[orderDate]])/3,0)</f>
        <v>2004-Q2</v>
      </c>
      <c r="I138" t="str">
        <f>YEAR(orders[[#This Row],[orderDate]])&amp;"-"&amp;TEXT(MONTH(orders[[#This Row],[orderDate]]),"00")</f>
        <v>2004-04</v>
      </c>
    </row>
    <row r="139" spans="1:9" x14ac:dyDescent="0.25">
      <c r="A139">
        <v>10237</v>
      </c>
      <c r="B139" s="1">
        <v>38082</v>
      </c>
      <c r="C139" s="1">
        <v>38089</v>
      </c>
      <c r="D139" t="s">
        <v>147</v>
      </c>
      <c r="E139" t="s">
        <v>8</v>
      </c>
      <c r="F139" t="s">
        <v>9</v>
      </c>
      <c r="G139">
        <v>181</v>
      </c>
      <c r="H139" t="str">
        <f>YEAR(orders[[#This Row],[orderDate]])&amp;"-Q"&amp;ROUNDUP(MONTH(orders[[#This Row],[orderDate]])/3,0)</f>
        <v>2004-Q2</v>
      </c>
      <c r="I139" t="str">
        <f>YEAR(orders[[#This Row],[orderDate]])&amp;"-"&amp;TEXT(MONTH(orders[[#This Row],[orderDate]]),"00")</f>
        <v>2004-04</v>
      </c>
    </row>
    <row r="140" spans="1:9" x14ac:dyDescent="0.25">
      <c r="A140">
        <v>10238</v>
      </c>
      <c r="B140" s="1">
        <v>38086</v>
      </c>
      <c r="C140" s="1">
        <v>38093</v>
      </c>
      <c r="D140" t="s">
        <v>147</v>
      </c>
      <c r="E140" t="s">
        <v>8</v>
      </c>
      <c r="F140" t="s">
        <v>9</v>
      </c>
      <c r="G140">
        <v>145</v>
      </c>
      <c r="H140" t="str">
        <f>YEAR(orders[[#This Row],[orderDate]])&amp;"-Q"&amp;ROUNDUP(MONTH(orders[[#This Row],[orderDate]])/3,0)</f>
        <v>2004-Q2</v>
      </c>
      <c r="I140" t="str">
        <f>YEAR(orders[[#This Row],[orderDate]])&amp;"-"&amp;TEXT(MONTH(orders[[#This Row],[orderDate]]),"00")</f>
        <v>2004-04</v>
      </c>
    </row>
    <row r="141" spans="1:9" x14ac:dyDescent="0.25">
      <c r="A141">
        <v>10239</v>
      </c>
      <c r="B141" s="1">
        <v>38089</v>
      </c>
      <c r="C141" s="1">
        <v>38098</v>
      </c>
      <c r="D141" t="s">
        <v>148</v>
      </c>
      <c r="E141" t="s">
        <v>8</v>
      </c>
      <c r="F141" t="s">
        <v>9</v>
      </c>
      <c r="G141">
        <v>311</v>
      </c>
      <c r="H141" t="str">
        <f>YEAR(orders[[#This Row],[orderDate]])&amp;"-Q"&amp;ROUNDUP(MONTH(orders[[#This Row],[orderDate]])/3,0)</f>
        <v>2004-Q2</v>
      </c>
      <c r="I141" t="str">
        <f>YEAR(orders[[#This Row],[orderDate]])&amp;"-"&amp;TEXT(MONTH(orders[[#This Row],[orderDate]]),"00")</f>
        <v>2004-04</v>
      </c>
    </row>
    <row r="142" spans="1:9" x14ac:dyDescent="0.25">
      <c r="A142">
        <v>10240</v>
      </c>
      <c r="B142" s="1">
        <v>38090</v>
      </c>
      <c r="C142" s="1">
        <v>38097</v>
      </c>
      <c r="D142" t="s">
        <v>149</v>
      </c>
      <c r="E142" t="s">
        <v>8</v>
      </c>
      <c r="F142" t="s">
        <v>9</v>
      </c>
      <c r="G142">
        <v>177</v>
      </c>
      <c r="H142" t="str">
        <f>YEAR(orders[[#This Row],[orderDate]])&amp;"-Q"&amp;ROUNDUP(MONTH(orders[[#This Row],[orderDate]])/3,0)</f>
        <v>2004-Q2</v>
      </c>
      <c r="I142" t="str">
        <f>YEAR(orders[[#This Row],[orderDate]])&amp;"-"&amp;TEXT(MONTH(orders[[#This Row],[orderDate]]),"00")</f>
        <v>2004-04</v>
      </c>
    </row>
    <row r="143" spans="1:9" x14ac:dyDescent="0.25">
      <c r="A143">
        <v>10241</v>
      </c>
      <c r="B143" s="1">
        <v>38090</v>
      </c>
      <c r="C143" s="1">
        <v>38097</v>
      </c>
      <c r="D143" t="s">
        <v>150</v>
      </c>
      <c r="E143" t="s">
        <v>8</v>
      </c>
      <c r="F143" t="s">
        <v>9</v>
      </c>
      <c r="G143">
        <v>209</v>
      </c>
      <c r="H143" t="str">
        <f>YEAR(orders[[#This Row],[orderDate]])&amp;"-Q"&amp;ROUNDUP(MONTH(orders[[#This Row],[orderDate]])/3,0)</f>
        <v>2004-Q2</v>
      </c>
      <c r="I143" t="str">
        <f>YEAR(orders[[#This Row],[orderDate]])&amp;"-"&amp;TEXT(MONTH(orders[[#This Row],[orderDate]]),"00")</f>
        <v>2004-04</v>
      </c>
    </row>
    <row r="144" spans="1:9" x14ac:dyDescent="0.25">
      <c r="A144">
        <v>10242</v>
      </c>
      <c r="B144" s="1">
        <v>38097</v>
      </c>
      <c r="C144" s="1">
        <v>38105</v>
      </c>
      <c r="D144" t="s">
        <v>151</v>
      </c>
      <c r="E144" t="s">
        <v>8</v>
      </c>
      <c r="F144" t="s">
        <v>50</v>
      </c>
      <c r="G144">
        <v>456</v>
      </c>
      <c r="H144" t="str">
        <f>YEAR(orders[[#This Row],[orderDate]])&amp;"-Q"&amp;ROUNDUP(MONTH(orders[[#This Row],[orderDate]])/3,0)</f>
        <v>2004-Q2</v>
      </c>
      <c r="I144" t="str">
        <f>YEAR(orders[[#This Row],[orderDate]])&amp;"-"&amp;TEXT(MONTH(orders[[#This Row],[orderDate]]),"00")</f>
        <v>2004-04</v>
      </c>
    </row>
    <row r="145" spans="1:9" x14ac:dyDescent="0.25">
      <c r="A145">
        <v>10243</v>
      </c>
      <c r="B145" s="1">
        <v>38103</v>
      </c>
      <c r="C145" s="1">
        <v>38110</v>
      </c>
      <c r="D145" t="s">
        <v>152</v>
      </c>
      <c r="E145" t="s">
        <v>8</v>
      </c>
      <c r="F145" t="s">
        <v>9</v>
      </c>
      <c r="G145">
        <v>495</v>
      </c>
      <c r="H145" t="str">
        <f>YEAR(orders[[#This Row],[orderDate]])&amp;"-Q"&amp;ROUNDUP(MONTH(orders[[#This Row],[orderDate]])/3,0)</f>
        <v>2004-Q2</v>
      </c>
      <c r="I145" t="str">
        <f>YEAR(orders[[#This Row],[orderDate]])&amp;"-"&amp;TEXT(MONTH(orders[[#This Row],[orderDate]]),"00")</f>
        <v>2004-04</v>
      </c>
    </row>
    <row r="146" spans="1:9" x14ac:dyDescent="0.25">
      <c r="A146">
        <v>10244</v>
      </c>
      <c r="B146" s="1">
        <v>38106</v>
      </c>
      <c r="C146" s="1">
        <v>38116</v>
      </c>
      <c r="D146" t="s">
        <v>153</v>
      </c>
      <c r="E146" t="s">
        <v>8</v>
      </c>
      <c r="F146" t="s">
        <v>9</v>
      </c>
      <c r="G146">
        <v>141</v>
      </c>
      <c r="H146" t="str">
        <f>YEAR(orders[[#This Row],[orderDate]])&amp;"-Q"&amp;ROUNDUP(MONTH(orders[[#This Row],[orderDate]])/3,0)</f>
        <v>2004-Q2</v>
      </c>
      <c r="I146" t="str">
        <f>YEAR(orders[[#This Row],[orderDate]])&amp;"-"&amp;TEXT(MONTH(orders[[#This Row],[orderDate]]),"00")</f>
        <v>2004-04</v>
      </c>
    </row>
    <row r="147" spans="1:9" x14ac:dyDescent="0.25">
      <c r="A147">
        <v>10245</v>
      </c>
      <c r="B147" s="1">
        <v>38111</v>
      </c>
      <c r="C147" s="1">
        <v>38119</v>
      </c>
      <c r="D147" t="s">
        <v>154</v>
      </c>
      <c r="E147" t="s">
        <v>8</v>
      </c>
      <c r="F147" t="s">
        <v>9</v>
      </c>
      <c r="G147">
        <v>455</v>
      </c>
      <c r="H147" t="str">
        <f>YEAR(orders[[#This Row],[orderDate]])&amp;"-Q"&amp;ROUNDUP(MONTH(orders[[#This Row],[orderDate]])/3,0)</f>
        <v>2004-Q2</v>
      </c>
      <c r="I147" t="str">
        <f>YEAR(orders[[#This Row],[orderDate]])&amp;"-"&amp;TEXT(MONTH(orders[[#This Row],[orderDate]]),"00")</f>
        <v>2004-05</v>
      </c>
    </row>
    <row r="148" spans="1:9" x14ac:dyDescent="0.25">
      <c r="A148">
        <v>10246</v>
      </c>
      <c r="B148" s="1">
        <v>38112</v>
      </c>
      <c r="C148" s="1">
        <v>38120</v>
      </c>
      <c r="D148" t="s">
        <v>155</v>
      </c>
      <c r="E148" t="s">
        <v>8</v>
      </c>
      <c r="F148" t="s">
        <v>9</v>
      </c>
      <c r="G148">
        <v>141</v>
      </c>
      <c r="H148" t="str">
        <f>YEAR(orders[[#This Row],[orderDate]])&amp;"-Q"&amp;ROUNDUP(MONTH(orders[[#This Row],[orderDate]])/3,0)</f>
        <v>2004-Q2</v>
      </c>
      <c r="I148" t="str">
        <f>YEAR(orders[[#This Row],[orderDate]])&amp;"-"&amp;TEXT(MONTH(orders[[#This Row],[orderDate]]),"00")</f>
        <v>2004-05</v>
      </c>
    </row>
    <row r="149" spans="1:9" x14ac:dyDescent="0.25">
      <c r="A149">
        <v>10247</v>
      </c>
      <c r="B149" s="1">
        <v>38112</v>
      </c>
      <c r="C149" s="1">
        <v>38118</v>
      </c>
      <c r="D149" t="s">
        <v>156</v>
      </c>
      <c r="E149" t="s">
        <v>8</v>
      </c>
      <c r="F149" t="s">
        <v>9</v>
      </c>
      <c r="G149">
        <v>334</v>
      </c>
      <c r="H149" t="str">
        <f>YEAR(orders[[#This Row],[orderDate]])&amp;"-Q"&amp;ROUNDUP(MONTH(orders[[#This Row],[orderDate]])/3,0)</f>
        <v>2004-Q2</v>
      </c>
      <c r="I149" t="str">
        <f>YEAR(orders[[#This Row],[orderDate]])&amp;"-"&amp;TEXT(MONTH(orders[[#This Row],[orderDate]]),"00")</f>
        <v>2004-05</v>
      </c>
    </row>
    <row r="150" spans="1:9" x14ac:dyDescent="0.25">
      <c r="A150">
        <v>10248</v>
      </c>
      <c r="B150" s="1">
        <v>38114</v>
      </c>
      <c r="C150" s="1">
        <v>38121</v>
      </c>
      <c r="D150" t="s">
        <v>9</v>
      </c>
      <c r="E150" t="s">
        <v>86</v>
      </c>
      <c r="F150" t="s">
        <v>157</v>
      </c>
      <c r="G150">
        <v>131</v>
      </c>
      <c r="H150" t="str">
        <f>YEAR(orders[[#This Row],[orderDate]])&amp;"-Q"&amp;ROUNDUP(MONTH(orders[[#This Row],[orderDate]])/3,0)</f>
        <v>2004-Q2</v>
      </c>
      <c r="I150" t="str">
        <f>YEAR(orders[[#This Row],[orderDate]])&amp;"-"&amp;TEXT(MONTH(orders[[#This Row],[orderDate]]),"00")</f>
        <v>2004-05</v>
      </c>
    </row>
    <row r="151" spans="1:9" x14ac:dyDescent="0.25">
      <c r="A151">
        <v>10249</v>
      </c>
      <c r="B151" s="1">
        <v>38115</v>
      </c>
      <c r="C151" s="1">
        <v>38124</v>
      </c>
      <c r="D151" t="s">
        <v>158</v>
      </c>
      <c r="E151" t="s">
        <v>8</v>
      </c>
      <c r="F151" t="s">
        <v>58</v>
      </c>
      <c r="G151">
        <v>173</v>
      </c>
      <c r="H151" t="str">
        <f>YEAR(orders[[#This Row],[orderDate]])&amp;"-Q"&amp;ROUNDUP(MONTH(orders[[#This Row],[orderDate]])/3,0)</f>
        <v>2004-Q2</v>
      </c>
      <c r="I151" t="str">
        <f>YEAR(orders[[#This Row],[orderDate]])&amp;"-"&amp;TEXT(MONTH(orders[[#This Row],[orderDate]]),"00")</f>
        <v>2004-05</v>
      </c>
    </row>
    <row r="152" spans="1:9" x14ac:dyDescent="0.25">
      <c r="A152">
        <v>10250</v>
      </c>
      <c r="B152" s="1">
        <v>38118</v>
      </c>
      <c r="C152" s="1">
        <v>38126</v>
      </c>
      <c r="D152" t="s">
        <v>159</v>
      </c>
      <c r="E152" t="s">
        <v>8</v>
      </c>
      <c r="F152" t="s">
        <v>9</v>
      </c>
      <c r="G152">
        <v>450</v>
      </c>
      <c r="H152" t="str">
        <f>YEAR(orders[[#This Row],[orderDate]])&amp;"-Q"&amp;ROUNDUP(MONTH(orders[[#This Row],[orderDate]])/3,0)</f>
        <v>2004-Q2</v>
      </c>
      <c r="I152" t="str">
        <f>YEAR(orders[[#This Row],[orderDate]])&amp;"-"&amp;TEXT(MONTH(orders[[#This Row],[orderDate]]),"00")</f>
        <v>2004-05</v>
      </c>
    </row>
    <row r="153" spans="1:9" x14ac:dyDescent="0.25">
      <c r="A153">
        <v>10251</v>
      </c>
      <c r="B153" s="1">
        <v>38125</v>
      </c>
      <c r="C153" s="1">
        <v>38131</v>
      </c>
      <c r="D153" t="s">
        <v>160</v>
      </c>
      <c r="E153" t="s">
        <v>8</v>
      </c>
      <c r="F153" t="s">
        <v>9</v>
      </c>
      <c r="G153">
        <v>328</v>
      </c>
      <c r="H153" t="str">
        <f>YEAR(orders[[#This Row],[orderDate]])&amp;"-Q"&amp;ROUNDUP(MONTH(orders[[#This Row],[orderDate]])/3,0)</f>
        <v>2004-Q2</v>
      </c>
      <c r="I153" t="str">
        <f>YEAR(orders[[#This Row],[orderDate]])&amp;"-"&amp;TEXT(MONTH(orders[[#This Row],[orderDate]]),"00")</f>
        <v>2004-05</v>
      </c>
    </row>
    <row r="154" spans="1:9" x14ac:dyDescent="0.25">
      <c r="A154">
        <v>10252</v>
      </c>
      <c r="B154" s="1">
        <v>38133</v>
      </c>
      <c r="C154" s="1">
        <v>38142</v>
      </c>
      <c r="D154" t="s">
        <v>161</v>
      </c>
      <c r="E154" t="s">
        <v>8</v>
      </c>
      <c r="F154" t="s">
        <v>9</v>
      </c>
      <c r="G154">
        <v>406</v>
      </c>
      <c r="H154" t="str">
        <f>YEAR(orders[[#This Row],[orderDate]])&amp;"-Q"&amp;ROUNDUP(MONTH(orders[[#This Row],[orderDate]])/3,0)</f>
        <v>2004-Q2</v>
      </c>
      <c r="I154" t="str">
        <f>YEAR(orders[[#This Row],[orderDate]])&amp;"-"&amp;TEXT(MONTH(orders[[#This Row],[orderDate]]),"00")</f>
        <v>2004-05</v>
      </c>
    </row>
    <row r="155" spans="1:9" x14ac:dyDescent="0.25">
      <c r="A155">
        <v>10253</v>
      </c>
      <c r="B155" s="1">
        <v>38139</v>
      </c>
      <c r="C155" s="1">
        <v>38147</v>
      </c>
      <c r="D155" t="s">
        <v>162</v>
      </c>
      <c r="E155" t="s">
        <v>86</v>
      </c>
      <c r="F155" t="s">
        <v>163</v>
      </c>
      <c r="G155">
        <v>201</v>
      </c>
      <c r="H155" t="str">
        <f>YEAR(orders[[#This Row],[orderDate]])&amp;"-Q"&amp;ROUNDUP(MONTH(orders[[#This Row],[orderDate]])/3,0)</f>
        <v>2004-Q2</v>
      </c>
      <c r="I155" t="str">
        <f>YEAR(orders[[#This Row],[orderDate]])&amp;"-"&amp;TEXT(MONTH(orders[[#This Row],[orderDate]]),"00")</f>
        <v>2004-06</v>
      </c>
    </row>
    <row r="156" spans="1:9" x14ac:dyDescent="0.25">
      <c r="A156">
        <v>10254</v>
      </c>
      <c r="B156" s="1">
        <v>38141</v>
      </c>
      <c r="C156" s="1">
        <v>38151</v>
      </c>
      <c r="D156" t="s">
        <v>164</v>
      </c>
      <c r="E156" t="s">
        <v>8</v>
      </c>
      <c r="F156" t="s">
        <v>165</v>
      </c>
      <c r="G156">
        <v>323</v>
      </c>
      <c r="H156" t="str">
        <f>YEAR(orders[[#This Row],[orderDate]])&amp;"-Q"&amp;ROUNDUP(MONTH(orders[[#This Row],[orderDate]])/3,0)</f>
        <v>2004-Q2</v>
      </c>
      <c r="I156" t="str">
        <f>YEAR(orders[[#This Row],[orderDate]])&amp;"-"&amp;TEXT(MONTH(orders[[#This Row],[orderDate]]),"00")</f>
        <v>2004-06</v>
      </c>
    </row>
    <row r="157" spans="1:9" x14ac:dyDescent="0.25">
      <c r="A157">
        <v>10255</v>
      </c>
      <c r="B157" s="1">
        <v>38142</v>
      </c>
      <c r="C157" s="1">
        <v>38150</v>
      </c>
      <c r="D157" t="s">
        <v>166</v>
      </c>
      <c r="E157" t="s">
        <v>8</v>
      </c>
      <c r="F157" t="s">
        <v>9</v>
      </c>
      <c r="G157">
        <v>209</v>
      </c>
      <c r="H157" t="str">
        <f>YEAR(orders[[#This Row],[orderDate]])&amp;"-Q"&amp;ROUNDUP(MONTH(orders[[#This Row],[orderDate]])/3,0)</f>
        <v>2004-Q2</v>
      </c>
      <c r="I157" t="str">
        <f>YEAR(orders[[#This Row],[orderDate]])&amp;"-"&amp;TEXT(MONTH(orders[[#This Row],[orderDate]]),"00")</f>
        <v>2004-06</v>
      </c>
    </row>
    <row r="158" spans="1:9" x14ac:dyDescent="0.25">
      <c r="A158">
        <v>10256</v>
      </c>
      <c r="B158" s="1">
        <v>38146</v>
      </c>
      <c r="C158" s="1">
        <v>38154</v>
      </c>
      <c r="D158" t="s">
        <v>167</v>
      </c>
      <c r="E158" t="s">
        <v>8</v>
      </c>
      <c r="F158" t="s">
        <v>9</v>
      </c>
      <c r="G158">
        <v>145</v>
      </c>
      <c r="H158" t="str">
        <f>YEAR(orders[[#This Row],[orderDate]])&amp;"-Q"&amp;ROUNDUP(MONTH(orders[[#This Row],[orderDate]])/3,0)</f>
        <v>2004-Q2</v>
      </c>
      <c r="I158" t="str">
        <f>YEAR(orders[[#This Row],[orderDate]])&amp;"-"&amp;TEXT(MONTH(orders[[#This Row],[orderDate]]),"00")</f>
        <v>2004-06</v>
      </c>
    </row>
    <row r="159" spans="1:9" x14ac:dyDescent="0.25">
      <c r="A159">
        <v>10257</v>
      </c>
      <c r="B159" s="1">
        <v>38152</v>
      </c>
      <c r="C159" s="1">
        <v>38162</v>
      </c>
      <c r="D159" t="s">
        <v>168</v>
      </c>
      <c r="E159" t="s">
        <v>8</v>
      </c>
      <c r="F159" t="s">
        <v>9</v>
      </c>
      <c r="G159">
        <v>450</v>
      </c>
      <c r="H159" t="str">
        <f>YEAR(orders[[#This Row],[orderDate]])&amp;"-Q"&amp;ROUNDUP(MONTH(orders[[#This Row],[orderDate]])/3,0)</f>
        <v>2004-Q2</v>
      </c>
      <c r="I159" t="str">
        <f>YEAR(orders[[#This Row],[orderDate]])&amp;"-"&amp;TEXT(MONTH(orders[[#This Row],[orderDate]]),"00")</f>
        <v>2004-06</v>
      </c>
    </row>
    <row r="160" spans="1:9" x14ac:dyDescent="0.25">
      <c r="A160">
        <v>10258</v>
      </c>
      <c r="B160" s="1">
        <v>38153</v>
      </c>
      <c r="C160" s="1">
        <v>38163</v>
      </c>
      <c r="D160" t="s">
        <v>169</v>
      </c>
      <c r="E160" t="s">
        <v>8</v>
      </c>
      <c r="F160" t="s">
        <v>9</v>
      </c>
      <c r="G160">
        <v>398</v>
      </c>
      <c r="H160" t="str">
        <f>YEAR(orders[[#This Row],[orderDate]])&amp;"-Q"&amp;ROUNDUP(MONTH(orders[[#This Row],[orderDate]])/3,0)</f>
        <v>2004-Q2</v>
      </c>
      <c r="I160" t="str">
        <f>YEAR(orders[[#This Row],[orderDate]])&amp;"-"&amp;TEXT(MONTH(orders[[#This Row],[orderDate]]),"00")</f>
        <v>2004-06</v>
      </c>
    </row>
    <row r="161" spans="1:9" x14ac:dyDescent="0.25">
      <c r="A161">
        <v>10259</v>
      </c>
      <c r="B161" s="1">
        <v>38153</v>
      </c>
      <c r="C161" s="1">
        <v>38160</v>
      </c>
      <c r="D161" t="s">
        <v>170</v>
      </c>
      <c r="E161" t="s">
        <v>8</v>
      </c>
      <c r="F161" t="s">
        <v>9</v>
      </c>
      <c r="G161">
        <v>166</v>
      </c>
      <c r="H161" t="str">
        <f>YEAR(orders[[#This Row],[orderDate]])&amp;"-Q"&amp;ROUNDUP(MONTH(orders[[#This Row],[orderDate]])/3,0)</f>
        <v>2004-Q2</v>
      </c>
      <c r="I161" t="str">
        <f>YEAR(orders[[#This Row],[orderDate]])&amp;"-"&amp;TEXT(MONTH(orders[[#This Row],[orderDate]]),"00")</f>
        <v>2004-06</v>
      </c>
    </row>
    <row r="162" spans="1:9" x14ac:dyDescent="0.25">
      <c r="A162">
        <v>10260</v>
      </c>
      <c r="B162" s="1">
        <v>38154</v>
      </c>
      <c r="C162" s="1">
        <v>38160</v>
      </c>
      <c r="D162" t="s">
        <v>9</v>
      </c>
      <c r="E162" t="s">
        <v>86</v>
      </c>
      <c r="F162" t="s">
        <v>171</v>
      </c>
      <c r="G162">
        <v>357</v>
      </c>
      <c r="H162" t="str">
        <f>YEAR(orders[[#This Row],[orderDate]])&amp;"-Q"&amp;ROUNDUP(MONTH(orders[[#This Row],[orderDate]])/3,0)</f>
        <v>2004-Q2</v>
      </c>
      <c r="I162" t="str">
        <f>YEAR(orders[[#This Row],[orderDate]])&amp;"-"&amp;TEXT(MONTH(orders[[#This Row],[orderDate]]),"00")</f>
        <v>2004-06</v>
      </c>
    </row>
    <row r="163" spans="1:9" x14ac:dyDescent="0.25">
      <c r="A163">
        <v>10261</v>
      </c>
      <c r="B163" s="1">
        <v>38155</v>
      </c>
      <c r="C163" s="1">
        <v>38163</v>
      </c>
      <c r="D163" t="s">
        <v>172</v>
      </c>
      <c r="E163" t="s">
        <v>8</v>
      </c>
      <c r="F163" t="s">
        <v>9</v>
      </c>
      <c r="G163">
        <v>233</v>
      </c>
      <c r="H163" t="str">
        <f>YEAR(orders[[#This Row],[orderDate]])&amp;"-Q"&amp;ROUNDUP(MONTH(orders[[#This Row],[orderDate]])/3,0)</f>
        <v>2004-Q2</v>
      </c>
      <c r="I163" t="str">
        <f>YEAR(orders[[#This Row],[orderDate]])&amp;"-"&amp;TEXT(MONTH(orders[[#This Row],[orderDate]]),"00")</f>
        <v>2004-06</v>
      </c>
    </row>
    <row r="164" spans="1:9" x14ac:dyDescent="0.25">
      <c r="A164">
        <v>10262</v>
      </c>
      <c r="B164" s="1">
        <v>38162</v>
      </c>
      <c r="C164" s="1">
        <v>38169</v>
      </c>
      <c r="D164" t="s">
        <v>9</v>
      </c>
      <c r="E164" t="s">
        <v>86</v>
      </c>
      <c r="F164" t="s">
        <v>173</v>
      </c>
      <c r="G164">
        <v>141</v>
      </c>
      <c r="H164" t="str">
        <f>YEAR(orders[[#This Row],[orderDate]])&amp;"-Q"&amp;ROUNDUP(MONTH(orders[[#This Row],[orderDate]])/3,0)</f>
        <v>2004-Q2</v>
      </c>
      <c r="I164" t="str">
        <f>YEAR(orders[[#This Row],[orderDate]])&amp;"-"&amp;TEXT(MONTH(orders[[#This Row],[orderDate]]),"00")</f>
        <v>2004-06</v>
      </c>
    </row>
    <row r="165" spans="1:9" x14ac:dyDescent="0.25">
      <c r="A165">
        <v>10263</v>
      </c>
      <c r="B165" s="1">
        <v>38166</v>
      </c>
      <c r="C165" s="1">
        <v>38172</v>
      </c>
      <c r="D165" t="s">
        <v>174</v>
      </c>
      <c r="E165" t="s">
        <v>8</v>
      </c>
      <c r="F165" t="s">
        <v>9</v>
      </c>
      <c r="G165">
        <v>175</v>
      </c>
      <c r="H165" t="str">
        <f>YEAR(orders[[#This Row],[orderDate]])&amp;"-Q"&amp;ROUNDUP(MONTH(orders[[#This Row],[orderDate]])/3,0)</f>
        <v>2004-Q2</v>
      </c>
      <c r="I165" t="str">
        <f>YEAR(orders[[#This Row],[orderDate]])&amp;"-"&amp;TEXT(MONTH(orders[[#This Row],[orderDate]]),"00")</f>
        <v>2004-06</v>
      </c>
    </row>
    <row r="166" spans="1:9" x14ac:dyDescent="0.25">
      <c r="A166">
        <v>10264</v>
      </c>
      <c r="B166" s="1">
        <v>38168</v>
      </c>
      <c r="C166" s="1">
        <v>38174</v>
      </c>
      <c r="D166" t="s">
        <v>175</v>
      </c>
      <c r="E166" t="s">
        <v>8</v>
      </c>
      <c r="F166" t="s">
        <v>176</v>
      </c>
      <c r="G166">
        <v>362</v>
      </c>
      <c r="H166" t="str">
        <f>YEAR(orders[[#This Row],[orderDate]])&amp;"-Q"&amp;ROUNDUP(MONTH(orders[[#This Row],[orderDate]])/3,0)</f>
        <v>2004-Q2</v>
      </c>
      <c r="I166" t="str">
        <f>YEAR(orders[[#This Row],[orderDate]])&amp;"-"&amp;TEXT(MONTH(orders[[#This Row],[orderDate]]),"00")</f>
        <v>2004-06</v>
      </c>
    </row>
    <row r="167" spans="1:9" x14ac:dyDescent="0.25">
      <c r="A167">
        <v>10265</v>
      </c>
      <c r="B167" s="1">
        <v>38170</v>
      </c>
      <c r="C167" s="1">
        <v>38177</v>
      </c>
      <c r="D167" t="s">
        <v>177</v>
      </c>
      <c r="E167" t="s">
        <v>8</v>
      </c>
      <c r="F167" t="s">
        <v>9</v>
      </c>
      <c r="G167">
        <v>471</v>
      </c>
      <c r="H167" t="str">
        <f>YEAR(orders[[#This Row],[orderDate]])&amp;"-Q"&amp;ROUNDUP(MONTH(orders[[#This Row],[orderDate]])/3,0)</f>
        <v>2004-Q3</v>
      </c>
      <c r="I167" t="str">
        <f>YEAR(orders[[#This Row],[orderDate]])&amp;"-"&amp;TEXT(MONTH(orders[[#This Row],[orderDate]]),"00")</f>
        <v>2004-07</v>
      </c>
    </row>
    <row r="168" spans="1:9" x14ac:dyDescent="0.25">
      <c r="A168">
        <v>10266</v>
      </c>
      <c r="B168" s="1">
        <v>38174</v>
      </c>
      <c r="C168" s="1">
        <v>38182</v>
      </c>
      <c r="D168" t="s">
        <v>178</v>
      </c>
      <c r="E168" t="s">
        <v>8</v>
      </c>
      <c r="F168" t="s">
        <v>9</v>
      </c>
      <c r="G168">
        <v>386</v>
      </c>
      <c r="H168" t="str">
        <f>YEAR(orders[[#This Row],[orderDate]])&amp;"-Q"&amp;ROUNDUP(MONTH(orders[[#This Row],[orderDate]])/3,0)</f>
        <v>2004-Q3</v>
      </c>
      <c r="I168" t="str">
        <f>YEAR(orders[[#This Row],[orderDate]])&amp;"-"&amp;TEXT(MONTH(orders[[#This Row],[orderDate]]),"00")</f>
        <v>2004-07</v>
      </c>
    </row>
    <row r="169" spans="1:9" x14ac:dyDescent="0.25">
      <c r="A169">
        <v>10267</v>
      </c>
      <c r="B169" s="1">
        <v>38175</v>
      </c>
      <c r="C169" s="1">
        <v>38185</v>
      </c>
      <c r="D169" t="s">
        <v>179</v>
      </c>
      <c r="E169" t="s">
        <v>8</v>
      </c>
      <c r="F169" t="s">
        <v>9</v>
      </c>
      <c r="G169">
        <v>151</v>
      </c>
      <c r="H169" t="str">
        <f>YEAR(orders[[#This Row],[orderDate]])&amp;"-Q"&amp;ROUNDUP(MONTH(orders[[#This Row],[orderDate]])/3,0)</f>
        <v>2004-Q3</v>
      </c>
      <c r="I169" t="str">
        <f>YEAR(orders[[#This Row],[orderDate]])&amp;"-"&amp;TEXT(MONTH(orders[[#This Row],[orderDate]]),"00")</f>
        <v>2004-07</v>
      </c>
    </row>
    <row r="170" spans="1:9" x14ac:dyDescent="0.25">
      <c r="A170">
        <v>10268</v>
      </c>
      <c r="B170" s="1">
        <v>38180</v>
      </c>
      <c r="C170" s="1">
        <v>38186</v>
      </c>
      <c r="D170" t="s">
        <v>180</v>
      </c>
      <c r="E170" t="s">
        <v>8</v>
      </c>
      <c r="F170" t="s">
        <v>9</v>
      </c>
      <c r="G170">
        <v>412</v>
      </c>
      <c r="H170" t="str">
        <f>YEAR(orders[[#This Row],[orderDate]])&amp;"-Q"&amp;ROUNDUP(MONTH(orders[[#This Row],[orderDate]])/3,0)</f>
        <v>2004-Q3</v>
      </c>
      <c r="I170" t="str">
        <f>YEAR(orders[[#This Row],[orderDate]])&amp;"-"&amp;TEXT(MONTH(orders[[#This Row],[orderDate]]),"00")</f>
        <v>2004-07</v>
      </c>
    </row>
    <row r="171" spans="1:9" x14ac:dyDescent="0.25">
      <c r="A171">
        <v>10269</v>
      </c>
      <c r="B171" s="1">
        <v>38184</v>
      </c>
      <c r="C171" s="1">
        <v>38190</v>
      </c>
      <c r="D171" t="s">
        <v>181</v>
      </c>
      <c r="E171" t="s">
        <v>8</v>
      </c>
      <c r="F171" t="s">
        <v>9</v>
      </c>
      <c r="G171">
        <v>382</v>
      </c>
      <c r="H171" t="str">
        <f>YEAR(orders[[#This Row],[orderDate]])&amp;"-Q"&amp;ROUNDUP(MONTH(orders[[#This Row],[orderDate]])/3,0)</f>
        <v>2004-Q3</v>
      </c>
      <c r="I171" t="str">
        <f>YEAR(orders[[#This Row],[orderDate]])&amp;"-"&amp;TEXT(MONTH(orders[[#This Row],[orderDate]]),"00")</f>
        <v>2004-07</v>
      </c>
    </row>
    <row r="172" spans="1:9" x14ac:dyDescent="0.25">
      <c r="A172">
        <v>10270</v>
      </c>
      <c r="B172" s="1">
        <v>38187</v>
      </c>
      <c r="C172" s="1">
        <v>38195</v>
      </c>
      <c r="D172" t="s">
        <v>182</v>
      </c>
      <c r="E172" t="s">
        <v>8</v>
      </c>
      <c r="F172" t="s">
        <v>120</v>
      </c>
      <c r="G172">
        <v>282</v>
      </c>
      <c r="H172" t="str">
        <f>YEAR(orders[[#This Row],[orderDate]])&amp;"-Q"&amp;ROUNDUP(MONTH(orders[[#This Row],[orderDate]])/3,0)</f>
        <v>2004-Q3</v>
      </c>
      <c r="I172" t="str">
        <f>YEAR(orders[[#This Row],[orderDate]])&amp;"-"&amp;TEXT(MONTH(orders[[#This Row],[orderDate]]),"00")</f>
        <v>2004-07</v>
      </c>
    </row>
    <row r="173" spans="1:9" x14ac:dyDescent="0.25">
      <c r="A173">
        <v>10271</v>
      </c>
      <c r="B173" s="1">
        <v>38188</v>
      </c>
      <c r="C173" s="1">
        <v>38197</v>
      </c>
      <c r="D173" t="s">
        <v>183</v>
      </c>
      <c r="E173" t="s">
        <v>8</v>
      </c>
      <c r="F173" t="s">
        <v>9</v>
      </c>
      <c r="G173">
        <v>124</v>
      </c>
      <c r="H173" t="str">
        <f>YEAR(orders[[#This Row],[orderDate]])&amp;"-Q"&amp;ROUNDUP(MONTH(orders[[#This Row],[orderDate]])/3,0)</f>
        <v>2004-Q3</v>
      </c>
      <c r="I173" t="str">
        <f>YEAR(orders[[#This Row],[orderDate]])&amp;"-"&amp;TEXT(MONTH(orders[[#This Row],[orderDate]]),"00")</f>
        <v>2004-07</v>
      </c>
    </row>
    <row r="174" spans="1:9" x14ac:dyDescent="0.25">
      <c r="A174">
        <v>10272</v>
      </c>
      <c r="B174" s="1">
        <v>38188</v>
      </c>
      <c r="C174" s="1">
        <v>38194</v>
      </c>
      <c r="D174" t="s">
        <v>184</v>
      </c>
      <c r="E174" t="s">
        <v>8</v>
      </c>
      <c r="F174" t="s">
        <v>9</v>
      </c>
      <c r="G174">
        <v>157</v>
      </c>
      <c r="H174" t="str">
        <f>YEAR(orders[[#This Row],[orderDate]])&amp;"-Q"&amp;ROUNDUP(MONTH(orders[[#This Row],[orderDate]])/3,0)</f>
        <v>2004-Q3</v>
      </c>
      <c r="I174" t="str">
        <f>YEAR(orders[[#This Row],[orderDate]])&amp;"-"&amp;TEXT(MONTH(orders[[#This Row],[orderDate]]),"00")</f>
        <v>2004-07</v>
      </c>
    </row>
    <row r="175" spans="1:9" x14ac:dyDescent="0.25">
      <c r="A175">
        <v>10273</v>
      </c>
      <c r="B175" s="1">
        <v>38189</v>
      </c>
      <c r="C175" s="1">
        <v>38196</v>
      </c>
      <c r="D175" t="s">
        <v>184</v>
      </c>
      <c r="E175" t="s">
        <v>8</v>
      </c>
      <c r="F175" t="s">
        <v>9</v>
      </c>
      <c r="G175">
        <v>314</v>
      </c>
      <c r="H175" t="str">
        <f>YEAR(orders[[#This Row],[orderDate]])&amp;"-Q"&amp;ROUNDUP(MONTH(orders[[#This Row],[orderDate]])/3,0)</f>
        <v>2004-Q3</v>
      </c>
      <c r="I175" t="str">
        <f>YEAR(orders[[#This Row],[orderDate]])&amp;"-"&amp;TEXT(MONTH(orders[[#This Row],[orderDate]]),"00")</f>
        <v>2004-07</v>
      </c>
    </row>
    <row r="176" spans="1:9" x14ac:dyDescent="0.25">
      <c r="A176">
        <v>10274</v>
      </c>
      <c r="B176" s="1">
        <v>38189</v>
      </c>
      <c r="C176" s="1">
        <v>38197</v>
      </c>
      <c r="D176" t="s">
        <v>184</v>
      </c>
      <c r="E176" t="s">
        <v>8</v>
      </c>
      <c r="F176" t="s">
        <v>9</v>
      </c>
      <c r="G176">
        <v>379</v>
      </c>
      <c r="H176" t="str">
        <f>YEAR(orders[[#This Row],[orderDate]])&amp;"-Q"&amp;ROUNDUP(MONTH(orders[[#This Row],[orderDate]])/3,0)</f>
        <v>2004-Q3</v>
      </c>
      <c r="I176" t="str">
        <f>YEAR(orders[[#This Row],[orderDate]])&amp;"-"&amp;TEXT(MONTH(orders[[#This Row],[orderDate]]),"00")</f>
        <v>2004-07</v>
      </c>
    </row>
    <row r="177" spans="1:9" x14ac:dyDescent="0.25">
      <c r="A177">
        <v>10275</v>
      </c>
      <c r="B177" s="1">
        <v>38191</v>
      </c>
      <c r="C177" s="1">
        <v>38201</v>
      </c>
      <c r="D177" t="s">
        <v>185</v>
      </c>
      <c r="E177" t="s">
        <v>8</v>
      </c>
      <c r="F177" t="s">
        <v>9</v>
      </c>
      <c r="G177">
        <v>119</v>
      </c>
      <c r="H177" t="str">
        <f>YEAR(orders[[#This Row],[orderDate]])&amp;"-Q"&amp;ROUNDUP(MONTH(orders[[#This Row],[orderDate]])/3,0)</f>
        <v>2004-Q3</v>
      </c>
      <c r="I177" t="str">
        <f>YEAR(orders[[#This Row],[orderDate]])&amp;"-"&amp;TEXT(MONTH(orders[[#This Row],[orderDate]]),"00")</f>
        <v>2004-07</v>
      </c>
    </row>
    <row r="178" spans="1:9" x14ac:dyDescent="0.25">
      <c r="A178">
        <v>10276</v>
      </c>
      <c r="B178" s="1">
        <v>38201</v>
      </c>
      <c r="C178" s="1">
        <v>38210</v>
      </c>
      <c r="D178" t="s">
        <v>186</v>
      </c>
      <c r="E178" t="s">
        <v>8</v>
      </c>
      <c r="F178" t="s">
        <v>9</v>
      </c>
      <c r="G178">
        <v>204</v>
      </c>
      <c r="H178" t="str">
        <f>YEAR(orders[[#This Row],[orderDate]])&amp;"-Q"&amp;ROUNDUP(MONTH(orders[[#This Row],[orderDate]])/3,0)</f>
        <v>2004-Q3</v>
      </c>
      <c r="I178" t="str">
        <f>YEAR(orders[[#This Row],[orderDate]])&amp;"-"&amp;TEXT(MONTH(orders[[#This Row],[orderDate]]),"00")</f>
        <v>2004-08</v>
      </c>
    </row>
    <row r="179" spans="1:9" x14ac:dyDescent="0.25">
      <c r="A179">
        <v>10277</v>
      </c>
      <c r="B179" s="1">
        <v>38203</v>
      </c>
      <c r="C179" s="1">
        <v>38211</v>
      </c>
      <c r="D179" t="s">
        <v>187</v>
      </c>
      <c r="E179" t="s">
        <v>8</v>
      </c>
      <c r="F179" t="s">
        <v>9</v>
      </c>
      <c r="G179">
        <v>148</v>
      </c>
      <c r="H179" t="str">
        <f>YEAR(orders[[#This Row],[orderDate]])&amp;"-Q"&amp;ROUNDUP(MONTH(orders[[#This Row],[orderDate]])/3,0)</f>
        <v>2004-Q3</v>
      </c>
      <c r="I179" t="str">
        <f>YEAR(orders[[#This Row],[orderDate]])&amp;"-"&amp;TEXT(MONTH(orders[[#This Row],[orderDate]]),"00")</f>
        <v>2004-08</v>
      </c>
    </row>
    <row r="180" spans="1:9" x14ac:dyDescent="0.25">
      <c r="A180">
        <v>10278</v>
      </c>
      <c r="B180" s="1">
        <v>38205</v>
      </c>
      <c r="C180" s="1">
        <v>38215</v>
      </c>
      <c r="D180" t="s">
        <v>188</v>
      </c>
      <c r="E180" t="s">
        <v>8</v>
      </c>
      <c r="F180" t="s">
        <v>9</v>
      </c>
      <c r="G180">
        <v>112</v>
      </c>
      <c r="H180" t="str">
        <f>YEAR(orders[[#This Row],[orderDate]])&amp;"-Q"&amp;ROUNDUP(MONTH(orders[[#This Row],[orderDate]])/3,0)</f>
        <v>2004-Q3</v>
      </c>
      <c r="I180" t="str">
        <f>YEAR(orders[[#This Row],[orderDate]])&amp;"-"&amp;TEXT(MONTH(orders[[#This Row],[orderDate]]),"00")</f>
        <v>2004-08</v>
      </c>
    </row>
    <row r="181" spans="1:9" x14ac:dyDescent="0.25">
      <c r="A181">
        <v>10279</v>
      </c>
      <c r="B181" s="1">
        <v>38208</v>
      </c>
      <c r="C181" s="1">
        <v>38218</v>
      </c>
      <c r="D181" t="s">
        <v>189</v>
      </c>
      <c r="E181" t="s">
        <v>8</v>
      </c>
      <c r="F181" t="s">
        <v>92</v>
      </c>
      <c r="G181">
        <v>141</v>
      </c>
      <c r="H181" t="str">
        <f>YEAR(orders[[#This Row],[orderDate]])&amp;"-Q"&amp;ROUNDUP(MONTH(orders[[#This Row],[orderDate]])/3,0)</f>
        <v>2004-Q3</v>
      </c>
      <c r="I181" t="str">
        <f>YEAR(orders[[#This Row],[orderDate]])&amp;"-"&amp;TEXT(MONTH(orders[[#This Row],[orderDate]]),"00")</f>
        <v>2004-08</v>
      </c>
    </row>
    <row r="182" spans="1:9" x14ac:dyDescent="0.25">
      <c r="A182">
        <v>10280</v>
      </c>
      <c r="B182" s="1">
        <v>38216</v>
      </c>
      <c r="C182" s="1">
        <v>38226</v>
      </c>
      <c r="D182" t="s">
        <v>190</v>
      </c>
      <c r="E182" t="s">
        <v>8</v>
      </c>
      <c r="F182" t="s">
        <v>9</v>
      </c>
      <c r="G182">
        <v>249</v>
      </c>
      <c r="H182" t="str">
        <f>YEAR(orders[[#This Row],[orderDate]])&amp;"-Q"&amp;ROUNDUP(MONTH(orders[[#This Row],[orderDate]])/3,0)</f>
        <v>2004-Q3</v>
      </c>
      <c r="I182" t="str">
        <f>YEAR(orders[[#This Row],[orderDate]])&amp;"-"&amp;TEXT(MONTH(orders[[#This Row],[orderDate]]),"00")</f>
        <v>2004-08</v>
      </c>
    </row>
    <row r="183" spans="1:9" x14ac:dyDescent="0.25">
      <c r="A183">
        <v>10281</v>
      </c>
      <c r="B183" s="1">
        <v>38218</v>
      </c>
      <c r="C183" s="1">
        <v>38227</v>
      </c>
      <c r="D183" t="s">
        <v>191</v>
      </c>
      <c r="E183" t="s">
        <v>8</v>
      </c>
      <c r="F183" t="s">
        <v>9</v>
      </c>
      <c r="G183">
        <v>157</v>
      </c>
      <c r="H183" t="str">
        <f>YEAR(orders[[#This Row],[orderDate]])&amp;"-Q"&amp;ROUNDUP(MONTH(orders[[#This Row],[orderDate]])/3,0)</f>
        <v>2004-Q3</v>
      </c>
      <c r="I183" t="str">
        <f>YEAR(orders[[#This Row],[orderDate]])&amp;"-"&amp;TEXT(MONTH(orders[[#This Row],[orderDate]]),"00")</f>
        <v>2004-08</v>
      </c>
    </row>
    <row r="184" spans="1:9" x14ac:dyDescent="0.25">
      <c r="A184">
        <v>10282</v>
      </c>
      <c r="B184" s="1">
        <v>38219</v>
      </c>
      <c r="C184" s="1">
        <v>38225</v>
      </c>
      <c r="D184" t="s">
        <v>192</v>
      </c>
      <c r="E184" t="s">
        <v>8</v>
      </c>
      <c r="F184" t="s">
        <v>9</v>
      </c>
      <c r="G184">
        <v>124</v>
      </c>
      <c r="H184" t="str">
        <f>YEAR(orders[[#This Row],[orderDate]])&amp;"-Q"&amp;ROUNDUP(MONTH(orders[[#This Row],[orderDate]])/3,0)</f>
        <v>2004-Q3</v>
      </c>
      <c r="I184" t="str">
        <f>YEAR(orders[[#This Row],[orderDate]])&amp;"-"&amp;TEXT(MONTH(orders[[#This Row],[orderDate]]),"00")</f>
        <v>2004-08</v>
      </c>
    </row>
    <row r="185" spans="1:9" x14ac:dyDescent="0.25">
      <c r="A185">
        <v>10283</v>
      </c>
      <c r="B185" s="1">
        <v>38219</v>
      </c>
      <c r="C185" s="1">
        <v>38229</v>
      </c>
      <c r="D185" t="s">
        <v>191</v>
      </c>
      <c r="E185" t="s">
        <v>8</v>
      </c>
      <c r="F185" t="s">
        <v>9</v>
      </c>
      <c r="G185">
        <v>260</v>
      </c>
      <c r="H185" t="str">
        <f>YEAR(orders[[#This Row],[orderDate]])&amp;"-Q"&amp;ROUNDUP(MONTH(orders[[#This Row],[orderDate]])/3,0)</f>
        <v>2004-Q3</v>
      </c>
      <c r="I185" t="str">
        <f>YEAR(orders[[#This Row],[orderDate]])&amp;"-"&amp;TEXT(MONTH(orders[[#This Row],[orderDate]]),"00")</f>
        <v>2004-08</v>
      </c>
    </row>
    <row r="186" spans="1:9" x14ac:dyDescent="0.25">
      <c r="A186">
        <v>10284</v>
      </c>
      <c r="B186" s="1">
        <v>38220</v>
      </c>
      <c r="C186" s="1">
        <v>38228</v>
      </c>
      <c r="D186" t="s">
        <v>193</v>
      </c>
      <c r="E186" t="s">
        <v>8</v>
      </c>
      <c r="F186" t="s">
        <v>95</v>
      </c>
      <c r="G186">
        <v>299</v>
      </c>
      <c r="H186" t="str">
        <f>YEAR(orders[[#This Row],[orderDate]])&amp;"-Q"&amp;ROUNDUP(MONTH(orders[[#This Row],[orderDate]])/3,0)</f>
        <v>2004-Q3</v>
      </c>
      <c r="I186" t="str">
        <f>YEAR(orders[[#This Row],[orderDate]])&amp;"-"&amp;TEXT(MONTH(orders[[#This Row],[orderDate]]),"00")</f>
        <v>2004-08</v>
      </c>
    </row>
    <row r="187" spans="1:9" x14ac:dyDescent="0.25">
      <c r="A187">
        <v>10285</v>
      </c>
      <c r="B187" s="1">
        <v>38226</v>
      </c>
      <c r="C187" s="1">
        <v>38234</v>
      </c>
      <c r="D187" t="s">
        <v>194</v>
      </c>
      <c r="E187" t="s">
        <v>8</v>
      </c>
      <c r="F187" t="s">
        <v>9</v>
      </c>
      <c r="G187">
        <v>286</v>
      </c>
      <c r="H187" t="str">
        <f>YEAR(orders[[#This Row],[orderDate]])&amp;"-Q"&amp;ROUNDUP(MONTH(orders[[#This Row],[orderDate]])/3,0)</f>
        <v>2004-Q3</v>
      </c>
      <c r="I187" t="str">
        <f>YEAR(orders[[#This Row],[orderDate]])&amp;"-"&amp;TEXT(MONTH(orders[[#This Row],[orderDate]]),"00")</f>
        <v>2004-08</v>
      </c>
    </row>
    <row r="188" spans="1:9" x14ac:dyDescent="0.25">
      <c r="A188">
        <v>10286</v>
      </c>
      <c r="B188" s="1">
        <v>38227</v>
      </c>
      <c r="C188" s="1">
        <v>38236</v>
      </c>
      <c r="D188" t="s">
        <v>195</v>
      </c>
      <c r="E188" t="s">
        <v>8</v>
      </c>
      <c r="F188" t="s">
        <v>9</v>
      </c>
      <c r="G188">
        <v>172</v>
      </c>
      <c r="H188" t="str">
        <f>YEAR(orders[[#This Row],[orderDate]])&amp;"-Q"&amp;ROUNDUP(MONTH(orders[[#This Row],[orderDate]])/3,0)</f>
        <v>2004-Q3</v>
      </c>
      <c r="I188" t="str">
        <f>YEAR(orders[[#This Row],[orderDate]])&amp;"-"&amp;TEXT(MONTH(orders[[#This Row],[orderDate]]),"00")</f>
        <v>2004-08</v>
      </c>
    </row>
    <row r="189" spans="1:9" x14ac:dyDescent="0.25">
      <c r="A189">
        <v>10287</v>
      </c>
      <c r="B189" s="1">
        <v>38229</v>
      </c>
      <c r="C189" s="1">
        <v>38236</v>
      </c>
      <c r="D189" t="s">
        <v>195</v>
      </c>
      <c r="E189" t="s">
        <v>8</v>
      </c>
      <c r="F189" t="s">
        <v>9</v>
      </c>
      <c r="G189">
        <v>298</v>
      </c>
      <c r="H189" t="str">
        <f>YEAR(orders[[#This Row],[orderDate]])&amp;"-Q"&amp;ROUNDUP(MONTH(orders[[#This Row],[orderDate]])/3,0)</f>
        <v>2004-Q3</v>
      </c>
      <c r="I189" t="str">
        <f>YEAR(orders[[#This Row],[orderDate]])&amp;"-"&amp;TEXT(MONTH(orders[[#This Row],[orderDate]]),"00")</f>
        <v>2004-08</v>
      </c>
    </row>
    <row r="190" spans="1:9" x14ac:dyDescent="0.25">
      <c r="A190">
        <v>10288</v>
      </c>
      <c r="B190" s="1">
        <v>38231</v>
      </c>
      <c r="C190" s="1">
        <v>38241</v>
      </c>
      <c r="D190" t="s">
        <v>196</v>
      </c>
      <c r="E190" t="s">
        <v>8</v>
      </c>
      <c r="F190" t="s">
        <v>9</v>
      </c>
      <c r="G190">
        <v>166</v>
      </c>
      <c r="H190" t="str">
        <f>YEAR(orders[[#This Row],[orderDate]])&amp;"-Q"&amp;ROUNDUP(MONTH(orders[[#This Row],[orderDate]])/3,0)</f>
        <v>2004-Q3</v>
      </c>
      <c r="I190" t="str">
        <f>YEAR(orders[[#This Row],[orderDate]])&amp;"-"&amp;TEXT(MONTH(orders[[#This Row],[orderDate]]),"00")</f>
        <v>2004-09</v>
      </c>
    </row>
    <row r="191" spans="1:9" x14ac:dyDescent="0.25">
      <c r="A191">
        <v>10289</v>
      </c>
      <c r="B191" s="1">
        <v>38233</v>
      </c>
      <c r="C191" s="1">
        <v>38243</v>
      </c>
      <c r="D191" t="s">
        <v>197</v>
      </c>
      <c r="E191" t="s">
        <v>8</v>
      </c>
      <c r="F191" t="s">
        <v>101</v>
      </c>
      <c r="G191">
        <v>167</v>
      </c>
      <c r="H191" t="str">
        <f>YEAR(orders[[#This Row],[orderDate]])&amp;"-Q"&amp;ROUNDUP(MONTH(orders[[#This Row],[orderDate]])/3,0)</f>
        <v>2004-Q3</v>
      </c>
      <c r="I191" t="str">
        <f>YEAR(orders[[#This Row],[orderDate]])&amp;"-"&amp;TEXT(MONTH(orders[[#This Row],[orderDate]]),"00")</f>
        <v>2004-09</v>
      </c>
    </row>
    <row r="192" spans="1:9" x14ac:dyDescent="0.25">
      <c r="A192">
        <v>10290</v>
      </c>
      <c r="B192" s="1">
        <v>38237</v>
      </c>
      <c r="C192" s="1">
        <v>38245</v>
      </c>
      <c r="D192" t="s">
        <v>198</v>
      </c>
      <c r="E192" t="s">
        <v>8</v>
      </c>
      <c r="F192" t="s">
        <v>9</v>
      </c>
      <c r="G192">
        <v>198</v>
      </c>
      <c r="H192" t="str">
        <f>YEAR(orders[[#This Row],[orderDate]])&amp;"-Q"&amp;ROUNDUP(MONTH(orders[[#This Row],[orderDate]])/3,0)</f>
        <v>2004-Q3</v>
      </c>
      <c r="I192" t="str">
        <f>YEAR(orders[[#This Row],[orderDate]])&amp;"-"&amp;TEXT(MONTH(orders[[#This Row],[orderDate]]),"00")</f>
        <v>2004-09</v>
      </c>
    </row>
    <row r="193" spans="1:9" x14ac:dyDescent="0.25">
      <c r="A193">
        <v>10291</v>
      </c>
      <c r="B193" s="1">
        <v>38238</v>
      </c>
      <c r="C193" s="1">
        <v>38247</v>
      </c>
      <c r="D193" t="s">
        <v>199</v>
      </c>
      <c r="E193" t="s">
        <v>8</v>
      </c>
      <c r="F193" t="s">
        <v>9</v>
      </c>
      <c r="G193">
        <v>448</v>
      </c>
      <c r="H193" t="str">
        <f>YEAR(orders[[#This Row],[orderDate]])&amp;"-Q"&amp;ROUNDUP(MONTH(orders[[#This Row],[orderDate]])/3,0)</f>
        <v>2004-Q3</v>
      </c>
      <c r="I193" t="str">
        <f>YEAR(orders[[#This Row],[orderDate]])&amp;"-"&amp;TEXT(MONTH(orders[[#This Row],[orderDate]]),"00")</f>
        <v>2004-09</v>
      </c>
    </row>
    <row r="194" spans="1:9" x14ac:dyDescent="0.25">
      <c r="A194">
        <v>10292</v>
      </c>
      <c r="B194" s="1">
        <v>38238</v>
      </c>
      <c r="C194" s="1">
        <v>38248</v>
      </c>
      <c r="D194" t="s">
        <v>200</v>
      </c>
      <c r="E194" t="s">
        <v>8</v>
      </c>
      <c r="F194" t="s">
        <v>64</v>
      </c>
      <c r="G194">
        <v>131</v>
      </c>
      <c r="H194" t="str">
        <f>YEAR(orders[[#This Row],[orderDate]])&amp;"-Q"&amp;ROUNDUP(MONTH(orders[[#This Row],[orderDate]])/3,0)</f>
        <v>2004-Q3</v>
      </c>
      <c r="I194" t="str">
        <f>YEAR(orders[[#This Row],[orderDate]])&amp;"-"&amp;TEXT(MONTH(orders[[#This Row],[orderDate]]),"00")</f>
        <v>2004-09</v>
      </c>
    </row>
    <row r="195" spans="1:9" x14ac:dyDescent="0.25">
      <c r="A195">
        <v>10293</v>
      </c>
      <c r="B195" s="1">
        <v>38239</v>
      </c>
      <c r="C195" s="1">
        <v>38248</v>
      </c>
      <c r="D195" t="s">
        <v>199</v>
      </c>
      <c r="E195" t="s">
        <v>8</v>
      </c>
      <c r="F195" t="s">
        <v>9</v>
      </c>
      <c r="G195">
        <v>249</v>
      </c>
      <c r="H195" t="str">
        <f>YEAR(orders[[#This Row],[orderDate]])&amp;"-Q"&amp;ROUNDUP(MONTH(orders[[#This Row],[orderDate]])/3,0)</f>
        <v>2004-Q3</v>
      </c>
      <c r="I195" t="str">
        <f>YEAR(orders[[#This Row],[orderDate]])&amp;"-"&amp;TEXT(MONTH(orders[[#This Row],[orderDate]]),"00")</f>
        <v>2004-09</v>
      </c>
    </row>
    <row r="196" spans="1:9" x14ac:dyDescent="0.25">
      <c r="A196">
        <v>10294</v>
      </c>
      <c r="B196" s="1">
        <v>38240</v>
      </c>
      <c r="C196" s="1">
        <v>38247</v>
      </c>
      <c r="D196" t="s">
        <v>199</v>
      </c>
      <c r="E196" t="s">
        <v>8</v>
      </c>
      <c r="F196" t="s">
        <v>9</v>
      </c>
      <c r="G196">
        <v>204</v>
      </c>
      <c r="H196" t="str">
        <f>YEAR(orders[[#This Row],[orderDate]])&amp;"-Q"&amp;ROUNDUP(MONTH(orders[[#This Row],[orderDate]])/3,0)</f>
        <v>2004-Q3</v>
      </c>
      <c r="I196" t="str">
        <f>YEAR(orders[[#This Row],[orderDate]])&amp;"-"&amp;TEXT(MONTH(orders[[#This Row],[orderDate]]),"00")</f>
        <v>2004-09</v>
      </c>
    </row>
    <row r="197" spans="1:9" x14ac:dyDescent="0.25">
      <c r="A197">
        <v>10295</v>
      </c>
      <c r="B197" s="1">
        <v>38240</v>
      </c>
      <c r="C197" s="1">
        <v>38247</v>
      </c>
      <c r="D197" t="s">
        <v>199</v>
      </c>
      <c r="E197" t="s">
        <v>8</v>
      </c>
      <c r="F197" t="s">
        <v>64</v>
      </c>
      <c r="G197">
        <v>362</v>
      </c>
      <c r="H197" t="str">
        <f>YEAR(orders[[#This Row],[orderDate]])&amp;"-Q"&amp;ROUNDUP(MONTH(orders[[#This Row],[orderDate]])/3,0)</f>
        <v>2004-Q3</v>
      </c>
      <c r="I197" t="str">
        <f>YEAR(orders[[#This Row],[orderDate]])&amp;"-"&amp;TEXT(MONTH(orders[[#This Row],[orderDate]]),"00")</f>
        <v>2004-09</v>
      </c>
    </row>
    <row r="198" spans="1:9" x14ac:dyDescent="0.25">
      <c r="A198">
        <v>10296</v>
      </c>
      <c r="B198" s="1">
        <v>38245</v>
      </c>
      <c r="C198" s="1">
        <v>38252</v>
      </c>
      <c r="D198" t="s">
        <v>201</v>
      </c>
      <c r="E198" t="s">
        <v>8</v>
      </c>
      <c r="F198" t="s">
        <v>9</v>
      </c>
      <c r="G198">
        <v>415</v>
      </c>
      <c r="H198" t="str">
        <f>YEAR(orders[[#This Row],[orderDate]])&amp;"-Q"&amp;ROUNDUP(MONTH(orders[[#This Row],[orderDate]])/3,0)</f>
        <v>2004-Q3</v>
      </c>
      <c r="I198" t="str">
        <f>YEAR(orders[[#This Row],[orderDate]])&amp;"-"&amp;TEXT(MONTH(orders[[#This Row],[orderDate]]),"00")</f>
        <v>2004-09</v>
      </c>
    </row>
    <row r="199" spans="1:9" x14ac:dyDescent="0.25">
      <c r="A199">
        <v>10297</v>
      </c>
      <c r="B199" s="1">
        <v>38246</v>
      </c>
      <c r="C199" s="1">
        <v>38252</v>
      </c>
      <c r="D199" t="s">
        <v>202</v>
      </c>
      <c r="E199" t="s">
        <v>8</v>
      </c>
      <c r="F199" t="s">
        <v>106</v>
      </c>
      <c r="G199">
        <v>189</v>
      </c>
      <c r="H199" t="str">
        <f>YEAR(orders[[#This Row],[orderDate]])&amp;"-Q"&amp;ROUNDUP(MONTH(orders[[#This Row],[orderDate]])/3,0)</f>
        <v>2004-Q3</v>
      </c>
      <c r="I199" t="str">
        <f>YEAR(orders[[#This Row],[orderDate]])&amp;"-"&amp;TEXT(MONTH(orders[[#This Row],[orderDate]]),"00")</f>
        <v>2004-09</v>
      </c>
    </row>
    <row r="200" spans="1:9" x14ac:dyDescent="0.25">
      <c r="A200">
        <v>10298</v>
      </c>
      <c r="B200" s="1">
        <v>38257</v>
      </c>
      <c r="C200" s="1">
        <v>38265</v>
      </c>
      <c r="D200" t="s">
        <v>203</v>
      </c>
      <c r="E200" t="s">
        <v>8</v>
      </c>
      <c r="F200" t="s">
        <v>9</v>
      </c>
      <c r="G200">
        <v>103</v>
      </c>
      <c r="H200" t="str">
        <f>YEAR(orders[[#This Row],[orderDate]])&amp;"-Q"&amp;ROUNDUP(MONTH(orders[[#This Row],[orderDate]])/3,0)</f>
        <v>2004-Q3</v>
      </c>
      <c r="I200" t="str">
        <f>YEAR(orders[[#This Row],[orderDate]])&amp;"-"&amp;TEXT(MONTH(orders[[#This Row],[orderDate]]),"00")</f>
        <v>2004-09</v>
      </c>
    </row>
    <row r="201" spans="1:9" x14ac:dyDescent="0.25">
      <c r="A201">
        <v>10299</v>
      </c>
      <c r="B201" s="1">
        <v>38260</v>
      </c>
      <c r="C201" s="1">
        <v>38270</v>
      </c>
      <c r="D201" t="s">
        <v>203</v>
      </c>
      <c r="E201" t="s">
        <v>8</v>
      </c>
      <c r="F201" t="s">
        <v>9</v>
      </c>
      <c r="G201">
        <v>186</v>
      </c>
      <c r="H201" t="str">
        <f>YEAR(orders[[#This Row],[orderDate]])&amp;"-Q"&amp;ROUNDUP(MONTH(orders[[#This Row],[orderDate]])/3,0)</f>
        <v>2004-Q3</v>
      </c>
      <c r="I201" t="str">
        <f>YEAR(orders[[#This Row],[orderDate]])&amp;"-"&amp;TEXT(MONTH(orders[[#This Row],[orderDate]]),"00")</f>
        <v>2004-09</v>
      </c>
    </row>
    <row r="202" spans="1:9" x14ac:dyDescent="0.25">
      <c r="A202">
        <v>10300</v>
      </c>
      <c r="B202" s="1">
        <v>37898</v>
      </c>
      <c r="C202" s="1">
        <v>37907</v>
      </c>
      <c r="D202" t="s">
        <v>204</v>
      </c>
      <c r="E202" t="s">
        <v>8</v>
      </c>
      <c r="F202" t="s">
        <v>9</v>
      </c>
      <c r="G202">
        <v>128</v>
      </c>
      <c r="H202" t="str">
        <f>YEAR(orders[[#This Row],[orderDate]])&amp;"-Q"&amp;ROUNDUP(MONTH(orders[[#This Row],[orderDate]])/3,0)</f>
        <v>2003-Q4</v>
      </c>
      <c r="I202" t="str">
        <f>YEAR(orders[[#This Row],[orderDate]])&amp;"-"&amp;TEXT(MONTH(orders[[#This Row],[orderDate]]),"00")</f>
        <v>2003-10</v>
      </c>
    </row>
    <row r="203" spans="1:9" x14ac:dyDescent="0.25">
      <c r="A203">
        <v>10301</v>
      </c>
      <c r="B203" s="1">
        <v>37899</v>
      </c>
      <c r="C203" s="1">
        <v>37909</v>
      </c>
      <c r="D203" t="s">
        <v>70</v>
      </c>
      <c r="E203" t="s">
        <v>8</v>
      </c>
      <c r="F203" t="s">
        <v>9</v>
      </c>
      <c r="G203">
        <v>299</v>
      </c>
      <c r="H203" t="str">
        <f>YEAR(orders[[#This Row],[orderDate]])&amp;"-Q"&amp;ROUNDUP(MONTH(orders[[#This Row],[orderDate]])/3,0)</f>
        <v>2003-Q4</v>
      </c>
      <c r="I203" t="str">
        <f>YEAR(orders[[#This Row],[orderDate]])&amp;"-"&amp;TEXT(MONTH(orders[[#This Row],[orderDate]]),"00")</f>
        <v>2003-10</v>
      </c>
    </row>
    <row r="204" spans="1:9" x14ac:dyDescent="0.25">
      <c r="A204">
        <v>10302</v>
      </c>
      <c r="B204" s="1">
        <v>37900</v>
      </c>
      <c r="C204" s="1">
        <v>37910</v>
      </c>
      <c r="D204" t="s">
        <v>71</v>
      </c>
      <c r="E204" t="s">
        <v>8</v>
      </c>
      <c r="F204" t="s">
        <v>9</v>
      </c>
      <c r="G204">
        <v>201</v>
      </c>
      <c r="H204" t="str">
        <f>YEAR(orders[[#This Row],[orderDate]])&amp;"-Q"&amp;ROUNDUP(MONTH(orders[[#This Row],[orderDate]])/3,0)</f>
        <v>2003-Q4</v>
      </c>
      <c r="I204" t="str">
        <f>YEAR(orders[[#This Row],[orderDate]])&amp;"-"&amp;TEXT(MONTH(orders[[#This Row],[orderDate]]),"00")</f>
        <v>2003-10</v>
      </c>
    </row>
    <row r="205" spans="1:9" x14ac:dyDescent="0.25">
      <c r="A205">
        <v>10303</v>
      </c>
      <c r="B205" s="1">
        <v>38266</v>
      </c>
      <c r="C205" s="1">
        <v>38274</v>
      </c>
      <c r="D205" t="s">
        <v>205</v>
      </c>
      <c r="E205" t="s">
        <v>8</v>
      </c>
      <c r="F205" t="s">
        <v>112</v>
      </c>
      <c r="G205">
        <v>484</v>
      </c>
      <c r="H205" t="str">
        <f>YEAR(orders[[#This Row],[orderDate]])&amp;"-Q"&amp;ROUNDUP(MONTH(orders[[#This Row],[orderDate]])/3,0)</f>
        <v>2004-Q4</v>
      </c>
      <c r="I205" t="str">
        <f>YEAR(orders[[#This Row],[orderDate]])&amp;"-"&amp;TEXT(MONTH(orders[[#This Row],[orderDate]]),"00")</f>
        <v>2004-10</v>
      </c>
    </row>
    <row r="206" spans="1:9" x14ac:dyDescent="0.25">
      <c r="A206">
        <v>10304</v>
      </c>
      <c r="B206" s="1">
        <v>38271</v>
      </c>
      <c r="C206" s="1">
        <v>38280</v>
      </c>
      <c r="D206" t="s">
        <v>206</v>
      </c>
      <c r="E206" t="s">
        <v>8</v>
      </c>
      <c r="F206" t="s">
        <v>9</v>
      </c>
      <c r="G206">
        <v>256</v>
      </c>
      <c r="H206" t="str">
        <f>YEAR(orders[[#This Row],[orderDate]])&amp;"-Q"&amp;ROUNDUP(MONTH(orders[[#This Row],[orderDate]])/3,0)</f>
        <v>2004-Q4</v>
      </c>
      <c r="I206" t="str">
        <f>YEAR(orders[[#This Row],[orderDate]])&amp;"-"&amp;TEXT(MONTH(orders[[#This Row],[orderDate]]),"00")</f>
        <v>2004-10</v>
      </c>
    </row>
    <row r="207" spans="1:9" x14ac:dyDescent="0.25">
      <c r="A207">
        <v>10305</v>
      </c>
      <c r="B207" s="1">
        <v>38273</v>
      </c>
      <c r="C207" s="1">
        <v>38282</v>
      </c>
      <c r="D207" t="s">
        <v>207</v>
      </c>
      <c r="E207" t="s">
        <v>8</v>
      </c>
      <c r="F207" t="s">
        <v>11</v>
      </c>
      <c r="G207">
        <v>286</v>
      </c>
      <c r="H207" t="str">
        <f>YEAR(orders[[#This Row],[orderDate]])&amp;"-Q"&amp;ROUNDUP(MONTH(orders[[#This Row],[orderDate]])/3,0)</f>
        <v>2004-Q4</v>
      </c>
      <c r="I207" t="str">
        <f>YEAR(orders[[#This Row],[orderDate]])&amp;"-"&amp;TEXT(MONTH(orders[[#This Row],[orderDate]]),"00")</f>
        <v>2004-10</v>
      </c>
    </row>
    <row r="208" spans="1:9" x14ac:dyDescent="0.25">
      <c r="A208">
        <v>10306</v>
      </c>
      <c r="B208" s="1">
        <v>38274</v>
      </c>
      <c r="C208" s="1">
        <v>38281</v>
      </c>
      <c r="D208" t="s">
        <v>206</v>
      </c>
      <c r="E208" t="s">
        <v>8</v>
      </c>
      <c r="F208" t="s">
        <v>9</v>
      </c>
      <c r="G208">
        <v>187</v>
      </c>
      <c r="H208" t="str">
        <f>YEAR(orders[[#This Row],[orderDate]])&amp;"-Q"&amp;ROUNDUP(MONTH(orders[[#This Row],[orderDate]])/3,0)</f>
        <v>2004-Q4</v>
      </c>
      <c r="I208" t="str">
        <f>YEAR(orders[[#This Row],[orderDate]])&amp;"-"&amp;TEXT(MONTH(orders[[#This Row],[orderDate]]),"00")</f>
        <v>2004-10</v>
      </c>
    </row>
    <row r="209" spans="1:9" x14ac:dyDescent="0.25">
      <c r="A209">
        <v>10307</v>
      </c>
      <c r="B209" s="1">
        <v>38274</v>
      </c>
      <c r="C209" s="1">
        <v>38283</v>
      </c>
      <c r="D209" t="s">
        <v>208</v>
      </c>
      <c r="E209" t="s">
        <v>8</v>
      </c>
      <c r="F209" t="s">
        <v>9</v>
      </c>
      <c r="G209">
        <v>339</v>
      </c>
      <c r="H209" t="str">
        <f>YEAR(orders[[#This Row],[orderDate]])&amp;"-Q"&amp;ROUNDUP(MONTH(orders[[#This Row],[orderDate]])/3,0)</f>
        <v>2004-Q4</v>
      </c>
      <c r="I209" t="str">
        <f>YEAR(orders[[#This Row],[orderDate]])&amp;"-"&amp;TEXT(MONTH(orders[[#This Row],[orderDate]]),"00")</f>
        <v>2004-10</v>
      </c>
    </row>
    <row r="210" spans="1:9" x14ac:dyDescent="0.25">
      <c r="A210">
        <v>10308</v>
      </c>
      <c r="B210" s="1">
        <v>38275</v>
      </c>
      <c r="C210" s="1">
        <v>38284</v>
      </c>
      <c r="D210" t="s">
        <v>208</v>
      </c>
      <c r="E210" t="s">
        <v>8</v>
      </c>
      <c r="F210" t="s">
        <v>21</v>
      </c>
      <c r="G210">
        <v>319</v>
      </c>
      <c r="H210" t="str">
        <f>YEAR(orders[[#This Row],[orderDate]])&amp;"-Q"&amp;ROUNDUP(MONTH(orders[[#This Row],[orderDate]])/3,0)</f>
        <v>2004-Q4</v>
      </c>
      <c r="I210" t="str">
        <f>YEAR(orders[[#This Row],[orderDate]])&amp;"-"&amp;TEXT(MONTH(orders[[#This Row],[orderDate]]),"00")</f>
        <v>2004-10</v>
      </c>
    </row>
    <row r="211" spans="1:9" x14ac:dyDescent="0.25">
      <c r="A211">
        <v>10309</v>
      </c>
      <c r="B211" s="1">
        <v>38275</v>
      </c>
      <c r="C211" s="1">
        <v>38284</v>
      </c>
      <c r="D211" t="s">
        <v>209</v>
      </c>
      <c r="E211" t="s">
        <v>8</v>
      </c>
      <c r="F211" t="s">
        <v>9</v>
      </c>
      <c r="G211">
        <v>121</v>
      </c>
      <c r="H211" t="str">
        <f>YEAR(orders[[#This Row],[orderDate]])&amp;"-Q"&amp;ROUNDUP(MONTH(orders[[#This Row],[orderDate]])/3,0)</f>
        <v>2004-Q4</v>
      </c>
      <c r="I211" t="str">
        <f>YEAR(orders[[#This Row],[orderDate]])&amp;"-"&amp;TEXT(MONTH(orders[[#This Row],[orderDate]]),"00")</f>
        <v>2004-10</v>
      </c>
    </row>
    <row r="212" spans="1:9" x14ac:dyDescent="0.25">
      <c r="A212">
        <v>10310</v>
      </c>
      <c r="B212" s="1">
        <v>38276</v>
      </c>
      <c r="C212" s="1">
        <v>38284</v>
      </c>
      <c r="D212" t="s">
        <v>209</v>
      </c>
      <c r="E212" t="s">
        <v>8</v>
      </c>
      <c r="F212" t="s">
        <v>9</v>
      </c>
      <c r="G212">
        <v>259</v>
      </c>
      <c r="H212" t="str">
        <f>YEAR(orders[[#This Row],[orderDate]])&amp;"-Q"&amp;ROUNDUP(MONTH(orders[[#This Row],[orderDate]])/3,0)</f>
        <v>2004-Q4</v>
      </c>
      <c r="I212" t="str">
        <f>YEAR(orders[[#This Row],[orderDate]])&amp;"-"&amp;TEXT(MONTH(orders[[#This Row],[orderDate]]),"00")</f>
        <v>2004-10</v>
      </c>
    </row>
    <row r="213" spans="1:9" x14ac:dyDescent="0.25">
      <c r="A213">
        <v>10311</v>
      </c>
      <c r="B213" s="1">
        <v>38276</v>
      </c>
      <c r="C213" s="1">
        <v>38283</v>
      </c>
      <c r="D213" t="s">
        <v>208</v>
      </c>
      <c r="E213" t="s">
        <v>8</v>
      </c>
      <c r="F213" t="s">
        <v>18</v>
      </c>
      <c r="G213">
        <v>141</v>
      </c>
      <c r="H213" t="str">
        <f>YEAR(orders[[#This Row],[orderDate]])&amp;"-Q"&amp;ROUNDUP(MONTH(orders[[#This Row],[orderDate]])/3,0)</f>
        <v>2004-Q4</v>
      </c>
      <c r="I213" t="str">
        <f>YEAR(orders[[#This Row],[orderDate]])&amp;"-"&amp;TEXT(MONTH(orders[[#This Row],[orderDate]]),"00")</f>
        <v>2004-10</v>
      </c>
    </row>
    <row r="214" spans="1:9" x14ac:dyDescent="0.25">
      <c r="A214">
        <v>10312</v>
      </c>
      <c r="B214" s="1">
        <v>38281</v>
      </c>
      <c r="C214" s="1">
        <v>38287</v>
      </c>
      <c r="D214" t="s">
        <v>210</v>
      </c>
      <c r="E214" t="s">
        <v>8</v>
      </c>
      <c r="F214" t="s">
        <v>9</v>
      </c>
      <c r="G214">
        <v>124</v>
      </c>
      <c r="H214" t="str">
        <f>YEAR(orders[[#This Row],[orderDate]])&amp;"-Q"&amp;ROUNDUP(MONTH(orders[[#This Row],[orderDate]])/3,0)</f>
        <v>2004-Q4</v>
      </c>
      <c r="I214" t="str">
        <f>YEAR(orders[[#This Row],[orderDate]])&amp;"-"&amp;TEXT(MONTH(orders[[#This Row],[orderDate]]),"00")</f>
        <v>2004-10</v>
      </c>
    </row>
    <row r="215" spans="1:9" x14ac:dyDescent="0.25">
      <c r="A215">
        <v>10313</v>
      </c>
      <c r="B215" s="1">
        <v>38282</v>
      </c>
      <c r="C215" s="1">
        <v>38288</v>
      </c>
      <c r="D215" t="s">
        <v>211</v>
      </c>
      <c r="E215" t="s">
        <v>8</v>
      </c>
      <c r="F215" t="s">
        <v>21</v>
      </c>
      <c r="G215">
        <v>202</v>
      </c>
      <c r="H215" t="str">
        <f>YEAR(orders[[#This Row],[orderDate]])&amp;"-Q"&amp;ROUNDUP(MONTH(orders[[#This Row],[orderDate]])/3,0)</f>
        <v>2004-Q4</v>
      </c>
      <c r="I215" t="str">
        <f>YEAR(orders[[#This Row],[orderDate]])&amp;"-"&amp;TEXT(MONTH(orders[[#This Row],[orderDate]]),"00")</f>
        <v>2004-10</v>
      </c>
    </row>
    <row r="216" spans="1:9" x14ac:dyDescent="0.25">
      <c r="A216">
        <v>10314</v>
      </c>
      <c r="B216" s="1">
        <v>38282</v>
      </c>
      <c r="C216" s="1">
        <v>38292</v>
      </c>
      <c r="D216" t="s">
        <v>210</v>
      </c>
      <c r="E216" t="s">
        <v>8</v>
      </c>
      <c r="F216" t="s">
        <v>9</v>
      </c>
      <c r="G216">
        <v>227</v>
      </c>
      <c r="H216" t="str">
        <f>YEAR(orders[[#This Row],[orderDate]])&amp;"-Q"&amp;ROUNDUP(MONTH(orders[[#This Row],[orderDate]])/3,0)</f>
        <v>2004-Q4</v>
      </c>
      <c r="I216" t="str">
        <f>YEAR(orders[[#This Row],[orderDate]])&amp;"-"&amp;TEXT(MONTH(orders[[#This Row],[orderDate]]),"00")</f>
        <v>2004-10</v>
      </c>
    </row>
    <row r="217" spans="1:9" x14ac:dyDescent="0.25">
      <c r="A217">
        <v>10315</v>
      </c>
      <c r="B217" s="1">
        <v>38289</v>
      </c>
      <c r="C217" s="1">
        <v>38299</v>
      </c>
      <c r="D217" t="s">
        <v>212</v>
      </c>
      <c r="E217" t="s">
        <v>8</v>
      </c>
      <c r="F217" t="s">
        <v>9</v>
      </c>
      <c r="G217">
        <v>119</v>
      </c>
      <c r="H217" t="str">
        <f>YEAR(orders[[#This Row],[orderDate]])&amp;"-Q"&amp;ROUNDUP(MONTH(orders[[#This Row],[orderDate]])/3,0)</f>
        <v>2004-Q4</v>
      </c>
      <c r="I217" t="str">
        <f>YEAR(orders[[#This Row],[orderDate]])&amp;"-"&amp;TEXT(MONTH(orders[[#This Row],[orderDate]]),"00")</f>
        <v>2004-10</v>
      </c>
    </row>
    <row r="218" spans="1:9" x14ac:dyDescent="0.25">
      <c r="A218">
        <v>10316</v>
      </c>
      <c r="B218" s="1">
        <v>38292</v>
      </c>
      <c r="C218" s="1">
        <v>38300</v>
      </c>
      <c r="D218" t="s">
        <v>213</v>
      </c>
      <c r="E218" t="s">
        <v>8</v>
      </c>
      <c r="F218" t="s">
        <v>25</v>
      </c>
      <c r="G218">
        <v>240</v>
      </c>
      <c r="H218" t="str">
        <f>YEAR(orders[[#This Row],[orderDate]])&amp;"-Q"&amp;ROUNDUP(MONTH(orders[[#This Row],[orderDate]])/3,0)</f>
        <v>2004-Q4</v>
      </c>
      <c r="I218" t="str">
        <f>YEAR(orders[[#This Row],[orderDate]])&amp;"-"&amp;TEXT(MONTH(orders[[#This Row],[orderDate]]),"00")</f>
        <v>2004-11</v>
      </c>
    </row>
    <row r="219" spans="1:9" x14ac:dyDescent="0.25">
      <c r="A219">
        <v>10317</v>
      </c>
      <c r="B219" s="1">
        <v>38293</v>
      </c>
      <c r="C219" s="1">
        <v>38303</v>
      </c>
      <c r="D219" t="s">
        <v>214</v>
      </c>
      <c r="E219" t="s">
        <v>8</v>
      </c>
      <c r="F219" t="s">
        <v>9</v>
      </c>
      <c r="G219">
        <v>161</v>
      </c>
      <c r="H219" t="str">
        <f>YEAR(orders[[#This Row],[orderDate]])&amp;"-Q"&amp;ROUNDUP(MONTH(orders[[#This Row],[orderDate]])/3,0)</f>
        <v>2004-Q4</v>
      </c>
      <c r="I219" t="str">
        <f>YEAR(orders[[#This Row],[orderDate]])&amp;"-"&amp;TEXT(MONTH(orders[[#This Row],[orderDate]]),"00")</f>
        <v>2004-11</v>
      </c>
    </row>
    <row r="220" spans="1:9" x14ac:dyDescent="0.25">
      <c r="A220">
        <v>10318</v>
      </c>
      <c r="B220" s="1">
        <v>38293</v>
      </c>
      <c r="C220" s="1">
        <v>38300</v>
      </c>
      <c r="D220" t="s">
        <v>213</v>
      </c>
      <c r="E220" t="s">
        <v>8</v>
      </c>
      <c r="F220" t="s">
        <v>9</v>
      </c>
      <c r="G220">
        <v>157</v>
      </c>
      <c r="H220" t="str">
        <f>YEAR(orders[[#This Row],[orderDate]])&amp;"-Q"&amp;ROUNDUP(MONTH(orders[[#This Row],[orderDate]])/3,0)</f>
        <v>2004-Q4</v>
      </c>
      <c r="I220" t="str">
        <f>YEAR(orders[[#This Row],[orderDate]])&amp;"-"&amp;TEXT(MONTH(orders[[#This Row],[orderDate]]),"00")</f>
        <v>2004-11</v>
      </c>
    </row>
    <row r="221" spans="1:9" x14ac:dyDescent="0.25">
      <c r="A221">
        <v>10319</v>
      </c>
      <c r="B221" s="1">
        <v>38294</v>
      </c>
      <c r="C221" s="1">
        <v>38302</v>
      </c>
      <c r="D221" t="s">
        <v>215</v>
      </c>
      <c r="E221" t="s">
        <v>8</v>
      </c>
      <c r="F221" t="s">
        <v>165</v>
      </c>
      <c r="G221">
        <v>456</v>
      </c>
      <c r="H221" t="str">
        <f>YEAR(orders[[#This Row],[orderDate]])&amp;"-Q"&amp;ROUNDUP(MONTH(orders[[#This Row],[orderDate]])/3,0)</f>
        <v>2004-Q4</v>
      </c>
      <c r="I221" t="str">
        <f>YEAR(orders[[#This Row],[orderDate]])&amp;"-"&amp;TEXT(MONTH(orders[[#This Row],[orderDate]]),"00")</f>
        <v>2004-11</v>
      </c>
    </row>
    <row r="222" spans="1:9" x14ac:dyDescent="0.25">
      <c r="A222">
        <v>10320</v>
      </c>
      <c r="B222" s="1">
        <v>38294</v>
      </c>
      <c r="C222" s="1">
        <v>38304</v>
      </c>
      <c r="D222" t="s">
        <v>213</v>
      </c>
      <c r="E222" t="s">
        <v>8</v>
      </c>
      <c r="F222" t="s">
        <v>9</v>
      </c>
      <c r="G222">
        <v>144</v>
      </c>
      <c r="H222" t="str">
        <f>YEAR(orders[[#This Row],[orderDate]])&amp;"-Q"&amp;ROUNDUP(MONTH(orders[[#This Row],[orderDate]])/3,0)</f>
        <v>2004-Q4</v>
      </c>
      <c r="I222" t="str">
        <f>YEAR(orders[[#This Row],[orderDate]])&amp;"-"&amp;TEXT(MONTH(orders[[#This Row],[orderDate]]),"00")</f>
        <v>2004-11</v>
      </c>
    </row>
    <row r="223" spans="1:9" x14ac:dyDescent="0.25">
      <c r="A223">
        <v>10321</v>
      </c>
      <c r="B223" s="1">
        <v>38295</v>
      </c>
      <c r="C223" s="1">
        <v>38303</v>
      </c>
      <c r="D223" t="s">
        <v>213</v>
      </c>
      <c r="E223" t="s">
        <v>8</v>
      </c>
      <c r="F223" t="s">
        <v>9</v>
      </c>
      <c r="G223">
        <v>462</v>
      </c>
      <c r="H223" t="str">
        <f>YEAR(orders[[#This Row],[orderDate]])&amp;"-Q"&amp;ROUNDUP(MONTH(orders[[#This Row],[orderDate]])/3,0)</f>
        <v>2004-Q4</v>
      </c>
      <c r="I223" t="str">
        <f>YEAR(orders[[#This Row],[orderDate]])&amp;"-"&amp;TEXT(MONTH(orders[[#This Row],[orderDate]]),"00")</f>
        <v>2004-11</v>
      </c>
    </row>
    <row r="224" spans="1:9" x14ac:dyDescent="0.25">
      <c r="A224">
        <v>10322</v>
      </c>
      <c r="B224" s="1">
        <v>38295</v>
      </c>
      <c r="C224" s="1">
        <v>38303</v>
      </c>
      <c r="D224" t="s">
        <v>216</v>
      </c>
      <c r="E224" t="s">
        <v>8</v>
      </c>
      <c r="F224" t="s">
        <v>32</v>
      </c>
      <c r="G224">
        <v>363</v>
      </c>
      <c r="H224" t="str">
        <f>YEAR(orders[[#This Row],[orderDate]])&amp;"-Q"&amp;ROUNDUP(MONTH(orders[[#This Row],[orderDate]])/3,0)</f>
        <v>2004-Q4</v>
      </c>
      <c r="I224" t="str">
        <f>YEAR(orders[[#This Row],[orderDate]])&amp;"-"&amp;TEXT(MONTH(orders[[#This Row],[orderDate]]),"00")</f>
        <v>2004-11</v>
      </c>
    </row>
    <row r="225" spans="1:9" x14ac:dyDescent="0.25">
      <c r="A225">
        <v>10323</v>
      </c>
      <c r="B225" s="1">
        <v>38296</v>
      </c>
      <c r="C225" s="1">
        <v>38303</v>
      </c>
      <c r="D225" t="s">
        <v>217</v>
      </c>
      <c r="E225" t="s">
        <v>8</v>
      </c>
      <c r="F225" t="s">
        <v>9</v>
      </c>
      <c r="G225">
        <v>128</v>
      </c>
      <c r="H225" t="str">
        <f>YEAR(orders[[#This Row],[orderDate]])&amp;"-Q"&amp;ROUNDUP(MONTH(orders[[#This Row],[orderDate]])/3,0)</f>
        <v>2004-Q4</v>
      </c>
      <c r="I225" t="str">
        <f>YEAR(orders[[#This Row],[orderDate]])&amp;"-"&amp;TEXT(MONTH(orders[[#This Row],[orderDate]]),"00")</f>
        <v>2004-11</v>
      </c>
    </row>
    <row r="226" spans="1:9" x14ac:dyDescent="0.25">
      <c r="A226">
        <v>10324</v>
      </c>
      <c r="B226" s="1">
        <v>38296</v>
      </c>
      <c r="C226" s="1">
        <v>38302</v>
      </c>
      <c r="D226" t="s">
        <v>214</v>
      </c>
      <c r="E226" t="s">
        <v>8</v>
      </c>
      <c r="F226" t="s">
        <v>9</v>
      </c>
      <c r="G226">
        <v>181</v>
      </c>
      <c r="H226" t="str">
        <f>YEAR(orders[[#This Row],[orderDate]])&amp;"-Q"&amp;ROUNDUP(MONTH(orders[[#This Row],[orderDate]])/3,0)</f>
        <v>2004-Q4</v>
      </c>
      <c r="I226" t="str">
        <f>YEAR(orders[[#This Row],[orderDate]])&amp;"-"&amp;TEXT(MONTH(orders[[#This Row],[orderDate]]),"00")</f>
        <v>2004-11</v>
      </c>
    </row>
    <row r="227" spans="1:9" x14ac:dyDescent="0.25">
      <c r="A227">
        <v>10325</v>
      </c>
      <c r="B227" s="1">
        <v>38296</v>
      </c>
      <c r="C227" s="1">
        <v>38304</v>
      </c>
      <c r="D227" t="s">
        <v>214</v>
      </c>
      <c r="E227" t="s">
        <v>8</v>
      </c>
      <c r="F227" t="s">
        <v>9</v>
      </c>
      <c r="G227">
        <v>121</v>
      </c>
      <c r="H227" t="str">
        <f>YEAR(orders[[#This Row],[orderDate]])&amp;"-Q"&amp;ROUNDUP(MONTH(orders[[#This Row],[orderDate]])/3,0)</f>
        <v>2004-Q4</v>
      </c>
      <c r="I227" t="str">
        <f>YEAR(orders[[#This Row],[orderDate]])&amp;"-"&amp;TEXT(MONTH(orders[[#This Row],[orderDate]]),"00")</f>
        <v>2004-11</v>
      </c>
    </row>
    <row r="228" spans="1:9" x14ac:dyDescent="0.25">
      <c r="A228">
        <v>10326</v>
      </c>
      <c r="B228" s="1">
        <v>38300</v>
      </c>
      <c r="C228" s="1">
        <v>38307</v>
      </c>
      <c r="D228" t="s">
        <v>216</v>
      </c>
      <c r="E228" t="s">
        <v>8</v>
      </c>
      <c r="F228" t="s">
        <v>9</v>
      </c>
      <c r="G228">
        <v>144</v>
      </c>
      <c r="H228" t="str">
        <f>YEAR(orders[[#This Row],[orderDate]])&amp;"-Q"&amp;ROUNDUP(MONTH(orders[[#This Row],[orderDate]])/3,0)</f>
        <v>2004-Q4</v>
      </c>
      <c r="I228" t="str">
        <f>YEAR(orders[[#This Row],[orderDate]])&amp;"-"&amp;TEXT(MONTH(orders[[#This Row],[orderDate]]),"00")</f>
        <v>2004-11</v>
      </c>
    </row>
    <row r="229" spans="1:9" x14ac:dyDescent="0.25">
      <c r="A229">
        <v>10327</v>
      </c>
      <c r="B229" s="1">
        <v>38301</v>
      </c>
      <c r="C229" s="1">
        <v>38310</v>
      </c>
      <c r="D229" t="s">
        <v>218</v>
      </c>
      <c r="E229" t="s">
        <v>81</v>
      </c>
      <c r="F229" t="s">
        <v>219</v>
      </c>
      <c r="G229">
        <v>145</v>
      </c>
      <c r="H229" t="str">
        <f>YEAR(orders[[#This Row],[orderDate]])&amp;"-Q"&amp;ROUNDUP(MONTH(orders[[#This Row],[orderDate]])/3,0)</f>
        <v>2004-Q4</v>
      </c>
      <c r="I229" t="str">
        <f>YEAR(orders[[#This Row],[orderDate]])&amp;"-"&amp;TEXT(MONTH(orders[[#This Row],[orderDate]]),"00")</f>
        <v>2004-11</v>
      </c>
    </row>
    <row r="230" spans="1:9" x14ac:dyDescent="0.25">
      <c r="A230">
        <v>10328</v>
      </c>
      <c r="B230" s="1">
        <v>38303</v>
      </c>
      <c r="C230" s="1">
        <v>38312</v>
      </c>
      <c r="D230" t="s">
        <v>220</v>
      </c>
      <c r="E230" t="s">
        <v>8</v>
      </c>
      <c r="F230" t="s">
        <v>38</v>
      </c>
      <c r="G230">
        <v>278</v>
      </c>
      <c r="H230" t="str">
        <f>YEAR(orders[[#This Row],[orderDate]])&amp;"-Q"&amp;ROUNDUP(MONTH(orders[[#This Row],[orderDate]])/3,0)</f>
        <v>2004-Q4</v>
      </c>
      <c r="I230" t="str">
        <f>YEAR(orders[[#This Row],[orderDate]])&amp;"-"&amp;TEXT(MONTH(orders[[#This Row],[orderDate]]),"00")</f>
        <v>2004-11</v>
      </c>
    </row>
    <row r="231" spans="1:9" x14ac:dyDescent="0.25">
      <c r="A231">
        <v>10329</v>
      </c>
      <c r="B231" s="1">
        <v>38306</v>
      </c>
      <c r="C231" s="1">
        <v>38315</v>
      </c>
      <c r="D231" t="s">
        <v>221</v>
      </c>
      <c r="E231" t="s">
        <v>8</v>
      </c>
      <c r="F231" t="s">
        <v>9</v>
      </c>
      <c r="G231">
        <v>131</v>
      </c>
      <c r="H231" t="str">
        <f>YEAR(orders[[#This Row],[orderDate]])&amp;"-Q"&amp;ROUNDUP(MONTH(orders[[#This Row],[orderDate]])/3,0)</f>
        <v>2004-Q4</v>
      </c>
      <c r="I231" t="str">
        <f>YEAR(orders[[#This Row],[orderDate]])&amp;"-"&amp;TEXT(MONTH(orders[[#This Row],[orderDate]]),"00")</f>
        <v>2004-11</v>
      </c>
    </row>
    <row r="232" spans="1:9" x14ac:dyDescent="0.25">
      <c r="A232">
        <v>10330</v>
      </c>
      <c r="B232" s="1">
        <v>38307</v>
      </c>
      <c r="C232" s="1">
        <v>38316</v>
      </c>
      <c r="D232" t="s">
        <v>222</v>
      </c>
      <c r="E232" t="s">
        <v>8</v>
      </c>
      <c r="F232" t="s">
        <v>9</v>
      </c>
      <c r="G232">
        <v>385</v>
      </c>
      <c r="H232" t="str">
        <f>YEAR(orders[[#This Row],[orderDate]])&amp;"-Q"&amp;ROUNDUP(MONTH(orders[[#This Row],[orderDate]])/3,0)</f>
        <v>2004-Q4</v>
      </c>
      <c r="I232" t="str">
        <f>YEAR(orders[[#This Row],[orderDate]])&amp;"-"&amp;TEXT(MONTH(orders[[#This Row],[orderDate]]),"00")</f>
        <v>2004-11</v>
      </c>
    </row>
    <row r="233" spans="1:9" x14ac:dyDescent="0.25">
      <c r="A233">
        <v>10331</v>
      </c>
      <c r="B233" s="1">
        <v>38308</v>
      </c>
      <c r="C233" s="1">
        <v>38314</v>
      </c>
      <c r="D233" t="s">
        <v>223</v>
      </c>
      <c r="E233" t="s">
        <v>8</v>
      </c>
      <c r="F233" t="s">
        <v>42</v>
      </c>
      <c r="G233">
        <v>486</v>
      </c>
      <c r="H233" t="str">
        <f>YEAR(orders[[#This Row],[orderDate]])&amp;"-Q"&amp;ROUNDUP(MONTH(orders[[#This Row],[orderDate]])/3,0)</f>
        <v>2004-Q4</v>
      </c>
      <c r="I233" t="str">
        <f>YEAR(orders[[#This Row],[orderDate]])&amp;"-"&amp;TEXT(MONTH(orders[[#This Row],[orderDate]]),"00")</f>
        <v>2004-11</v>
      </c>
    </row>
    <row r="234" spans="1:9" x14ac:dyDescent="0.25">
      <c r="A234">
        <v>10332</v>
      </c>
      <c r="B234" s="1">
        <v>38308</v>
      </c>
      <c r="C234" s="1">
        <v>38316</v>
      </c>
      <c r="D234" t="s">
        <v>220</v>
      </c>
      <c r="E234" t="s">
        <v>8</v>
      </c>
      <c r="F234" t="s">
        <v>9</v>
      </c>
      <c r="G234">
        <v>187</v>
      </c>
      <c r="H234" t="str">
        <f>YEAR(orders[[#This Row],[orderDate]])&amp;"-Q"&amp;ROUNDUP(MONTH(orders[[#This Row],[orderDate]])/3,0)</f>
        <v>2004-Q4</v>
      </c>
      <c r="I234" t="str">
        <f>YEAR(orders[[#This Row],[orderDate]])&amp;"-"&amp;TEXT(MONTH(orders[[#This Row],[orderDate]]),"00")</f>
        <v>2004-11</v>
      </c>
    </row>
    <row r="235" spans="1:9" x14ac:dyDescent="0.25">
      <c r="A235">
        <v>10333</v>
      </c>
      <c r="B235" s="1">
        <v>38309</v>
      </c>
      <c r="C235" s="1">
        <v>38318</v>
      </c>
      <c r="D235" t="s">
        <v>224</v>
      </c>
      <c r="E235" t="s">
        <v>8</v>
      </c>
      <c r="F235" t="s">
        <v>9</v>
      </c>
      <c r="G235">
        <v>129</v>
      </c>
      <c r="H235" t="str">
        <f>YEAR(orders[[#This Row],[orderDate]])&amp;"-Q"&amp;ROUNDUP(MONTH(orders[[#This Row],[orderDate]])/3,0)</f>
        <v>2004-Q4</v>
      </c>
      <c r="I235" t="str">
        <f>YEAR(orders[[#This Row],[orderDate]])&amp;"-"&amp;TEXT(MONTH(orders[[#This Row],[orderDate]]),"00")</f>
        <v>2004-11</v>
      </c>
    </row>
    <row r="236" spans="1:9" x14ac:dyDescent="0.25">
      <c r="A236">
        <v>10334</v>
      </c>
      <c r="B236" s="1">
        <v>38310</v>
      </c>
      <c r="C236" s="1">
        <v>38319</v>
      </c>
      <c r="D236" t="s">
        <v>9</v>
      </c>
      <c r="E236" t="s">
        <v>225</v>
      </c>
      <c r="F236" t="s">
        <v>226</v>
      </c>
      <c r="G236">
        <v>144</v>
      </c>
      <c r="H236" t="str">
        <f>YEAR(orders[[#This Row],[orderDate]])&amp;"-Q"&amp;ROUNDUP(MONTH(orders[[#This Row],[orderDate]])/3,0)</f>
        <v>2004-Q4</v>
      </c>
      <c r="I236" t="str">
        <f>YEAR(orders[[#This Row],[orderDate]])&amp;"-"&amp;TEXT(MONTH(orders[[#This Row],[orderDate]]),"00")</f>
        <v>2004-11</v>
      </c>
    </row>
    <row r="237" spans="1:9" x14ac:dyDescent="0.25">
      <c r="A237">
        <v>10335</v>
      </c>
      <c r="B237" s="1">
        <v>38310</v>
      </c>
      <c r="C237" s="1">
        <v>38320</v>
      </c>
      <c r="D237" t="s">
        <v>223</v>
      </c>
      <c r="E237" t="s">
        <v>8</v>
      </c>
      <c r="F237" t="s">
        <v>9</v>
      </c>
      <c r="G237">
        <v>124</v>
      </c>
      <c r="H237" t="str">
        <f>YEAR(orders[[#This Row],[orderDate]])&amp;"-Q"&amp;ROUNDUP(MONTH(orders[[#This Row],[orderDate]])/3,0)</f>
        <v>2004-Q4</v>
      </c>
      <c r="I237" t="str">
        <f>YEAR(orders[[#This Row],[orderDate]])&amp;"-"&amp;TEXT(MONTH(orders[[#This Row],[orderDate]]),"00")</f>
        <v>2004-11</v>
      </c>
    </row>
    <row r="238" spans="1:9" x14ac:dyDescent="0.25">
      <c r="A238">
        <v>10336</v>
      </c>
      <c r="B238" s="1">
        <v>38311</v>
      </c>
      <c r="C238" s="1">
        <v>38317</v>
      </c>
      <c r="D238" t="s">
        <v>227</v>
      </c>
      <c r="E238" t="s">
        <v>8</v>
      </c>
      <c r="F238" t="s">
        <v>165</v>
      </c>
      <c r="G238">
        <v>172</v>
      </c>
      <c r="H238" t="str">
        <f>YEAR(orders[[#This Row],[orderDate]])&amp;"-Q"&amp;ROUNDUP(MONTH(orders[[#This Row],[orderDate]])/3,0)</f>
        <v>2004-Q4</v>
      </c>
      <c r="I238" t="str">
        <f>YEAR(orders[[#This Row],[orderDate]])&amp;"-"&amp;TEXT(MONTH(orders[[#This Row],[orderDate]]),"00")</f>
        <v>2004-11</v>
      </c>
    </row>
    <row r="239" spans="1:9" x14ac:dyDescent="0.25">
      <c r="A239">
        <v>10337</v>
      </c>
      <c r="B239" s="1">
        <v>38312</v>
      </c>
      <c r="C239" s="1">
        <v>38321</v>
      </c>
      <c r="D239" t="s">
        <v>228</v>
      </c>
      <c r="E239" t="s">
        <v>8</v>
      </c>
      <c r="F239" t="s">
        <v>9</v>
      </c>
      <c r="G239">
        <v>424</v>
      </c>
      <c r="H239" t="str">
        <f>YEAR(orders[[#This Row],[orderDate]])&amp;"-Q"&amp;ROUNDUP(MONTH(orders[[#This Row],[orderDate]])/3,0)</f>
        <v>2004-Q4</v>
      </c>
      <c r="I239" t="str">
        <f>YEAR(orders[[#This Row],[orderDate]])&amp;"-"&amp;TEXT(MONTH(orders[[#This Row],[orderDate]]),"00")</f>
        <v>2004-11</v>
      </c>
    </row>
    <row r="240" spans="1:9" x14ac:dyDescent="0.25">
      <c r="A240">
        <v>10338</v>
      </c>
      <c r="B240" s="1">
        <v>38313</v>
      </c>
      <c r="C240" s="1">
        <v>38323</v>
      </c>
      <c r="D240" t="s">
        <v>229</v>
      </c>
      <c r="E240" t="s">
        <v>8</v>
      </c>
      <c r="F240" t="s">
        <v>9</v>
      </c>
      <c r="G240">
        <v>381</v>
      </c>
      <c r="H240" t="str">
        <f>YEAR(orders[[#This Row],[orderDate]])&amp;"-Q"&amp;ROUNDUP(MONTH(orders[[#This Row],[orderDate]])/3,0)</f>
        <v>2004-Q4</v>
      </c>
      <c r="I240" t="str">
        <f>YEAR(orders[[#This Row],[orderDate]])&amp;"-"&amp;TEXT(MONTH(orders[[#This Row],[orderDate]]),"00")</f>
        <v>2004-11</v>
      </c>
    </row>
    <row r="241" spans="1:9" x14ac:dyDescent="0.25">
      <c r="A241">
        <v>10339</v>
      </c>
      <c r="B241" s="1">
        <v>38314</v>
      </c>
      <c r="C241" s="1">
        <v>38321</v>
      </c>
      <c r="D241" t="s">
        <v>230</v>
      </c>
      <c r="E241" t="s">
        <v>8</v>
      </c>
      <c r="F241" t="s">
        <v>9</v>
      </c>
      <c r="G241">
        <v>398</v>
      </c>
      <c r="H241" t="str">
        <f>YEAR(orders[[#This Row],[orderDate]])&amp;"-Q"&amp;ROUNDUP(MONTH(orders[[#This Row],[orderDate]])/3,0)</f>
        <v>2004-Q4</v>
      </c>
      <c r="I241" t="str">
        <f>YEAR(orders[[#This Row],[orderDate]])&amp;"-"&amp;TEXT(MONTH(orders[[#This Row],[orderDate]]),"00")</f>
        <v>2004-11</v>
      </c>
    </row>
    <row r="242" spans="1:9" x14ac:dyDescent="0.25">
      <c r="A242">
        <v>10340</v>
      </c>
      <c r="B242" s="1">
        <v>38315</v>
      </c>
      <c r="C242" s="1">
        <v>38322</v>
      </c>
      <c r="D242" t="s">
        <v>231</v>
      </c>
      <c r="E242" t="s">
        <v>8</v>
      </c>
      <c r="F242" t="s">
        <v>50</v>
      </c>
      <c r="G242">
        <v>216</v>
      </c>
      <c r="H242" t="str">
        <f>YEAR(orders[[#This Row],[orderDate]])&amp;"-Q"&amp;ROUNDUP(MONTH(orders[[#This Row],[orderDate]])/3,0)</f>
        <v>2004-Q4</v>
      </c>
      <c r="I242" t="str">
        <f>YEAR(orders[[#This Row],[orderDate]])&amp;"-"&amp;TEXT(MONTH(orders[[#This Row],[orderDate]]),"00")</f>
        <v>2004-11</v>
      </c>
    </row>
    <row r="243" spans="1:9" x14ac:dyDescent="0.25">
      <c r="A243">
        <v>10341</v>
      </c>
      <c r="B243" s="1">
        <v>38315</v>
      </c>
      <c r="C243" s="1">
        <v>38322</v>
      </c>
      <c r="D243" t="s">
        <v>232</v>
      </c>
      <c r="E243" t="s">
        <v>8</v>
      </c>
      <c r="F243" t="s">
        <v>9</v>
      </c>
      <c r="G243">
        <v>382</v>
      </c>
      <c r="H243" t="str">
        <f>YEAR(orders[[#This Row],[orderDate]])&amp;"-Q"&amp;ROUNDUP(MONTH(orders[[#This Row],[orderDate]])/3,0)</f>
        <v>2004-Q4</v>
      </c>
      <c r="I243" t="str">
        <f>YEAR(orders[[#This Row],[orderDate]])&amp;"-"&amp;TEXT(MONTH(orders[[#This Row],[orderDate]]),"00")</f>
        <v>2004-11</v>
      </c>
    </row>
    <row r="244" spans="1:9" x14ac:dyDescent="0.25">
      <c r="A244">
        <v>10342</v>
      </c>
      <c r="B244" s="1">
        <v>38315</v>
      </c>
      <c r="C244" s="1">
        <v>38322</v>
      </c>
      <c r="D244" t="s">
        <v>232</v>
      </c>
      <c r="E244" t="s">
        <v>8</v>
      </c>
      <c r="F244" t="s">
        <v>9</v>
      </c>
      <c r="G244">
        <v>114</v>
      </c>
      <c r="H244" t="str">
        <f>YEAR(orders[[#This Row],[orderDate]])&amp;"-Q"&amp;ROUNDUP(MONTH(orders[[#This Row],[orderDate]])/3,0)</f>
        <v>2004-Q4</v>
      </c>
      <c r="I244" t="str">
        <f>YEAR(orders[[#This Row],[orderDate]])&amp;"-"&amp;TEXT(MONTH(orders[[#This Row],[orderDate]]),"00")</f>
        <v>2004-11</v>
      </c>
    </row>
    <row r="245" spans="1:9" x14ac:dyDescent="0.25">
      <c r="A245">
        <v>10343</v>
      </c>
      <c r="B245" s="1">
        <v>38315</v>
      </c>
      <c r="C245" s="1">
        <v>38322</v>
      </c>
      <c r="D245" t="s">
        <v>228</v>
      </c>
      <c r="E245" t="s">
        <v>8</v>
      </c>
      <c r="F245" t="s">
        <v>9</v>
      </c>
      <c r="G245">
        <v>353</v>
      </c>
      <c r="H245" t="str">
        <f>YEAR(orders[[#This Row],[orderDate]])&amp;"-Q"&amp;ROUNDUP(MONTH(orders[[#This Row],[orderDate]])/3,0)</f>
        <v>2004-Q4</v>
      </c>
      <c r="I245" t="str">
        <f>YEAR(orders[[#This Row],[orderDate]])&amp;"-"&amp;TEXT(MONTH(orders[[#This Row],[orderDate]]),"00")</f>
        <v>2004-11</v>
      </c>
    </row>
    <row r="246" spans="1:9" x14ac:dyDescent="0.25">
      <c r="A246">
        <v>10344</v>
      </c>
      <c r="B246" s="1">
        <v>38316</v>
      </c>
      <c r="C246" s="1">
        <v>38323</v>
      </c>
      <c r="D246" t="s">
        <v>232</v>
      </c>
      <c r="E246" t="s">
        <v>8</v>
      </c>
      <c r="F246" t="s">
        <v>9</v>
      </c>
      <c r="G246">
        <v>350</v>
      </c>
      <c r="H246" t="str">
        <f>YEAR(orders[[#This Row],[orderDate]])&amp;"-Q"&amp;ROUNDUP(MONTH(orders[[#This Row],[orderDate]])/3,0)</f>
        <v>2004-Q4</v>
      </c>
      <c r="I246" t="str">
        <f>YEAR(orders[[#This Row],[orderDate]])&amp;"-"&amp;TEXT(MONTH(orders[[#This Row],[orderDate]]),"00")</f>
        <v>2004-11</v>
      </c>
    </row>
    <row r="247" spans="1:9" x14ac:dyDescent="0.25">
      <c r="A247">
        <v>10345</v>
      </c>
      <c r="B247" s="1">
        <v>38316</v>
      </c>
      <c r="C247" s="1">
        <v>38322</v>
      </c>
      <c r="D247" t="s">
        <v>228</v>
      </c>
      <c r="E247" t="s">
        <v>8</v>
      </c>
      <c r="F247" t="s">
        <v>9</v>
      </c>
      <c r="G247">
        <v>103</v>
      </c>
      <c r="H247" t="str">
        <f>YEAR(orders[[#This Row],[orderDate]])&amp;"-Q"&amp;ROUNDUP(MONTH(orders[[#This Row],[orderDate]])/3,0)</f>
        <v>2004-Q4</v>
      </c>
      <c r="I247" t="str">
        <f>YEAR(orders[[#This Row],[orderDate]])&amp;"-"&amp;TEXT(MONTH(orders[[#This Row],[orderDate]]),"00")</f>
        <v>2004-11</v>
      </c>
    </row>
    <row r="248" spans="1:9" x14ac:dyDescent="0.25">
      <c r="A248">
        <v>10346</v>
      </c>
      <c r="B248" s="1">
        <v>38320</v>
      </c>
      <c r="C248" s="1">
        <v>38326</v>
      </c>
      <c r="D248" t="s">
        <v>230</v>
      </c>
      <c r="E248" t="s">
        <v>8</v>
      </c>
      <c r="F248" t="s">
        <v>9</v>
      </c>
      <c r="G248">
        <v>112</v>
      </c>
      <c r="H248" t="str">
        <f>YEAR(orders[[#This Row],[orderDate]])&amp;"-Q"&amp;ROUNDUP(MONTH(orders[[#This Row],[orderDate]])/3,0)</f>
        <v>2004-Q4</v>
      </c>
      <c r="I248" t="str">
        <f>YEAR(orders[[#This Row],[orderDate]])&amp;"-"&amp;TEXT(MONTH(orders[[#This Row],[orderDate]]),"00")</f>
        <v>2004-11</v>
      </c>
    </row>
    <row r="249" spans="1:9" x14ac:dyDescent="0.25">
      <c r="A249">
        <v>10347</v>
      </c>
      <c r="B249" s="1">
        <v>38320</v>
      </c>
      <c r="C249" s="1">
        <v>38328</v>
      </c>
      <c r="D249" t="s">
        <v>230</v>
      </c>
      <c r="E249" t="s">
        <v>8</v>
      </c>
      <c r="F249" t="s">
        <v>58</v>
      </c>
      <c r="G249">
        <v>114</v>
      </c>
      <c r="H249" t="str">
        <f>YEAR(orders[[#This Row],[orderDate]])&amp;"-Q"&amp;ROUNDUP(MONTH(orders[[#This Row],[orderDate]])/3,0)</f>
        <v>2004-Q4</v>
      </c>
      <c r="I249" t="str">
        <f>YEAR(orders[[#This Row],[orderDate]])&amp;"-"&amp;TEXT(MONTH(orders[[#This Row],[orderDate]]),"00")</f>
        <v>2004-11</v>
      </c>
    </row>
    <row r="250" spans="1:9" x14ac:dyDescent="0.25">
      <c r="A250">
        <v>10348</v>
      </c>
      <c r="B250" s="1">
        <v>38292</v>
      </c>
      <c r="C250" s="1">
        <v>38299</v>
      </c>
      <c r="D250" t="s">
        <v>233</v>
      </c>
      <c r="E250" t="s">
        <v>8</v>
      </c>
      <c r="F250" t="s">
        <v>9</v>
      </c>
      <c r="G250">
        <v>458</v>
      </c>
      <c r="H250" t="str">
        <f>YEAR(orders[[#This Row],[orderDate]])&amp;"-Q"&amp;ROUNDUP(MONTH(orders[[#This Row],[orderDate]])/3,0)</f>
        <v>2004-Q4</v>
      </c>
      <c r="I250" t="str">
        <f>YEAR(orders[[#This Row],[orderDate]])&amp;"-"&amp;TEXT(MONTH(orders[[#This Row],[orderDate]]),"00")</f>
        <v>2004-11</v>
      </c>
    </row>
    <row r="251" spans="1:9" x14ac:dyDescent="0.25">
      <c r="A251">
        <v>10349</v>
      </c>
      <c r="B251" s="1">
        <v>38322</v>
      </c>
      <c r="C251" s="1">
        <v>38328</v>
      </c>
      <c r="D251" t="s">
        <v>234</v>
      </c>
      <c r="E251" t="s">
        <v>8</v>
      </c>
      <c r="F251" t="s">
        <v>9</v>
      </c>
      <c r="G251">
        <v>151</v>
      </c>
      <c r="H251" t="str">
        <f>YEAR(orders[[#This Row],[orderDate]])&amp;"-Q"&amp;ROUNDUP(MONTH(orders[[#This Row],[orderDate]])/3,0)</f>
        <v>2004-Q4</v>
      </c>
      <c r="I251" t="str">
        <f>YEAR(orders[[#This Row],[orderDate]])&amp;"-"&amp;TEXT(MONTH(orders[[#This Row],[orderDate]]),"00")</f>
        <v>2004-12</v>
      </c>
    </row>
    <row r="252" spans="1:9" x14ac:dyDescent="0.25">
      <c r="A252">
        <v>10350</v>
      </c>
      <c r="B252" s="1">
        <v>38323</v>
      </c>
      <c r="C252" s="1">
        <v>38329</v>
      </c>
      <c r="D252" t="s">
        <v>235</v>
      </c>
      <c r="E252" t="s">
        <v>8</v>
      </c>
      <c r="F252" t="s">
        <v>9</v>
      </c>
      <c r="G252">
        <v>141</v>
      </c>
      <c r="H252" t="str">
        <f>YEAR(orders[[#This Row],[orderDate]])&amp;"-Q"&amp;ROUNDUP(MONTH(orders[[#This Row],[orderDate]])/3,0)</f>
        <v>2004-Q4</v>
      </c>
      <c r="I252" t="str">
        <f>YEAR(orders[[#This Row],[orderDate]])&amp;"-"&amp;TEXT(MONTH(orders[[#This Row],[orderDate]]),"00")</f>
        <v>2004-12</v>
      </c>
    </row>
    <row r="253" spans="1:9" x14ac:dyDescent="0.25">
      <c r="A253">
        <v>10351</v>
      </c>
      <c r="B253" s="1">
        <v>38324</v>
      </c>
      <c r="C253" s="1">
        <v>38332</v>
      </c>
      <c r="D253" t="s">
        <v>236</v>
      </c>
      <c r="E253" t="s">
        <v>8</v>
      </c>
      <c r="F253" t="s">
        <v>9</v>
      </c>
      <c r="G253">
        <v>324</v>
      </c>
      <c r="H253" t="str">
        <f>YEAR(orders[[#This Row],[orderDate]])&amp;"-Q"&amp;ROUNDUP(MONTH(orders[[#This Row],[orderDate]])/3,0)</f>
        <v>2004-Q4</v>
      </c>
      <c r="I253" t="str">
        <f>YEAR(orders[[#This Row],[orderDate]])&amp;"-"&amp;TEXT(MONTH(orders[[#This Row],[orderDate]]),"00")</f>
        <v>2004-12</v>
      </c>
    </row>
    <row r="254" spans="1:9" x14ac:dyDescent="0.25">
      <c r="A254">
        <v>10352</v>
      </c>
      <c r="B254" s="1">
        <v>38324</v>
      </c>
      <c r="C254" s="1">
        <v>38333</v>
      </c>
      <c r="D254" t="s">
        <v>237</v>
      </c>
      <c r="E254" t="s">
        <v>8</v>
      </c>
      <c r="F254" t="s">
        <v>9</v>
      </c>
      <c r="G254">
        <v>198</v>
      </c>
      <c r="H254" t="str">
        <f>YEAR(orders[[#This Row],[orderDate]])&amp;"-Q"&amp;ROUNDUP(MONTH(orders[[#This Row],[orderDate]])/3,0)</f>
        <v>2004-Q4</v>
      </c>
      <c r="I254" t="str">
        <f>YEAR(orders[[#This Row],[orderDate]])&amp;"-"&amp;TEXT(MONTH(orders[[#This Row],[orderDate]]),"00")</f>
        <v>2004-12</v>
      </c>
    </row>
    <row r="255" spans="1:9" x14ac:dyDescent="0.25">
      <c r="A255">
        <v>10353</v>
      </c>
      <c r="B255" s="1">
        <v>38325</v>
      </c>
      <c r="C255" s="1">
        <v>38332</v>
      </c>
      <c r="D255" t="s">
        <v>235</v>
      </c>
      <c r="E255" t="s">
        <v>8</v>
      </c>
      <c r="F255" t="s">
        <v>9</v>
      </c>
      <c r="G255">
        <v>447</v>
      </c>
      <c r="H255" t="str">
        <f>YEAR(orders[[#This Row],[orderDate]])&amp;"-Q"&amp;ROUNDUP(MONTH(orders[[#This Row],[orderDate]])/3,0)</f>
        <v>2004-Q4</v>
      </c>
      <c r="I255" t="str">
        <f>YEAR(orders[[#This Row],[orderDate]])&amp;"-"&amp;TEXT(MONTH(orders[[#This Row],[orderDate]]),"00")</f>
        <v>2004-12</v>
      </c>
    </row>
    <row r="256" spans="1:9" x14ac:dyDescent="0.25">
      <c r="A256">
        <v>10354</v>
      </c>
      <c r="B256" s="1">
        <v>38325</v>
      </c>
      <c r="C256" s="1">
        <v>38331</v>
      </c>
      <c r="D256" t="s">
        <v>235</v>
      </c>
      <c r="E256" t="s">
        <v>8</v>
      </c>
      <c r="F256" t="s">
        <v>9</v>
      </c>
      <c r="G256">
        <v>323</v>
      </c>
      <c r="H256" t="str">
        <f>YEAR(orders[[#This Row],[orderDate]])&amp;"-Q"&amp;ROUNDUP(MONTH(orders[[#This Row],[orderDate]])/3,0)</f>
        <v>2004-Q4</v>
      </c>
      <c r="I256" t="str">
        <f>YEAR(orders[[#This Row],[orderDate]])&amp;"-"&amp;TEXT(MONTH(orders[[#This Row],[orderDate]]),"00")</f>
        <v>2004-12</v>
      </c>
    </row>
    <row r="257" spans="1:9" x14ac:dyDescent="0.25">
      <c r="A257">
        <v>10355</v>
      </c>
      <c r="B257" s="1">
        <v>38328</v>
      </c>
      <c r="C257" s="1">
        <v>38335</v>
      </c>
      <c r="D257" t="s">
        <v>238</v>
      </c>
      <c r="E257" t="s">
        <v>8</v>
      </c>
      <c r="F257" t="s">
        <v>9</v>
      </c>
      <c r="G257">
        <v>141</v>
      </c>
      <c r="H257" t="str">
        <f>YEAR(orders[[#This Row],[orderDate]])&amp;"-Q"&amp;ROUNDUP(MONTH(orders[[#This Row],[orderDate]])/3,0)</f>
        <v>2004-Q4</v>
      </c>
      <c r="I257" t="str">
        <f>YEAR(orders[[#This Row],[orderDate]])&amp;"-"&amp;TEXT(MONTH(orders[[#This Row],[orderDate]]),"00")</f>
        <v>2004-12</v>
      </c>
    </row>
    <row r="258" spans="1:9" x14ac:dyDescent="0.25">
      <c r="A258">
        <v>10356</v>
      </c>
      <c r="B258" s="1">
        <v>38330</v>
      </c>
      <c r="C258" s="1">
        <v>38336</v>
      </c>
      <c r="D258" t="s">
        <v>239</v>
      </c>
      <c r="E258" t="s">
        <v>8</v>
      </c>
      <c r="F258" t="s">
        <v>9</v>
      </c>
      <c r="G258">
        <v>250</v>
      </c>
      <c r="H258" t="str">
        <f>YEAR(orders[[#This Row],[orderDate]])&amp;"-Q"&amp;ROUNDUP(MONTH(orders[[#This Row],[orderDate]])/3,0)</f>
        <v>2004-Q4</v>
      </c>
      <c r="I258" t="str">
        <f>YEAR(orders[[#This Row],[orderDate]])&amp;"-"&amp;TEXT(MONTH(orders[[#This Row],[orderDate]]),"00")</f>
        <v>2004-12</v>
      </c>
    </row>
    <row r="259" spans="1:9" x14ac:dyDescent="0.25">
      <c r="A259">
        <v>10357</v>
      </c>
      <c r="B259" s="1">
        <v>38331</v>
      </c>
      <c r="C259" s="1">
        <v>38337</v>
      </c>
      <c r="D259" t="s">
        <v>240</v>
      </c>
      <c r="E259" t="s">
        <v>8</v>
      </c>
      <c r="F259" t="s">
        <v>9</v>
      </c>
      <c r="G259">
        <v>124</v>
      </c>
      <c r="H259" t="str">
        <f>YEAR(orders[[#This Row],[orderDate]])&amp;"-Q"&amp;ROUNDUP(MONTH(orders[[#This Row],[orderDate]])/3,0)</f>
        <v>2004-Q4</v>
      </c>
      <c r="I259" t="str">
        <f>YEAR(orders[[#This Row],[orderDate]])&amp;"-"&amp;TEXT(MONTH(orders[[#This Row],[orderDate]]),"00")</f>
        <v>2004-12</v>
      </c>
    </row>
    <row r="260" spans="1:9" x14ac:dyDescent="0.25">
      <c r="A260">
        <v>10358</v>
      </c>
      <c r="B260" s="1">
        <v>38331</v>
      </c>
      <c r="C260" s="1">
        <v>38337</v>
      </c>
      <c r="D260" t="s">
        <v>241</v>
      </c>
      <c r="E260" t="s">
        <v>8</v>
      </c>
      <c r="F260" t="s">
        <v>165</v>
      </c>
      <c r="G260">
        <v>141</v>
      </c>
      <c r="H260" t="str">
        <f>YEAR(orders[[#This Row],[orderDate]])&amp;"-Q"&amp;ROUNDUP(MONTH(orders[[#This Row],[orderDate]])/3,0)</f>
        <v>2004-Q4</v>
      </c>
      <c r="I260" t="str">
        <f>YEAR(orders[[#This Row],[orderDate]])&amp;"-"&amp;TEXT(MONTH(orders[[#This Row],[orderDate]]),"00")</f>
        <v>2004-12</v>
      </c>
    </row>
    <row r="261" spans="1:9" x14ac:dyDescent="0.25">
      <c r="A261">
        <v>10359</v>
      </c>
      <c r="B261" s="1">
        <v>38336</v>
      </c>
      <c r="C261" s="1">
        <v>38344</v>
      </c>
      <c r="D261" t="s">
        <v>242</v>
      </c>
      <c r="E261" t="s">
        <v>8</v>
      </c>
      <c r="F261" t="s">
        <v>9</v>
      </c>
      <c r="G261">
        <v>353</v>
      </c>
      <c r="H261" t="str">
        <f>YEAR(orders[[#This Row],[orderDate]])&amp;"-Q"&amp;ROUNDUP(MONTH(orders[[#This Row],[orderDate]])/3,0)</f>
        <v>2004-Q4</v>
      </c>
      <c r="I261" t="str">
        <f>YEAR(orders[[#This Row],[orderDate]])&amp;"-"&amp;TEXT(MONTH(orders[[#This Row],[orderDate]]),"00")</f>
        <v>2004-12</v>
      </c>
    </row>
    <row r="262" spans="1:9" x14ac:dyDescent="0.25">
      <c r="A262">
        <v>10360</v>
      </c>
      <c r="B262" s="1">
        <v>38337</v>
      </c>
      <c r="C262" s="1">
        <v>38343</v>
      </c>
      <c r="D262" t="s">
        <v>242</v>
      </c>
      <c r="E262" t="s">
        <v>8</v>
      </c>
      <c r="F262" t="s">
        <v>9</v>
      </c>
      <c r="G262">
        <v>496</v>
      </c>
      <c r="H262" t="str">
        <f>YEAR(orders[[#This Row],[orderDate]])&amp;"-Q"&amp;ROUNDUP(MONTH(orders[[#This Row],[orderDate]])/3,0)</f>
        <v>2004-Q4</v>
      </c>
      <c r="I262" t="str">
        <f>YEAR(orders[[#This Row],[orderDate]])&amp;"-"&amp;TEXT(MONTH(orders[[#This Row],[orderDate]]),"00")</f>
        <v>2004-12</v>
      </c>
    </row>
    <row r="263" spans="1:9" x14ac:dyDescent="0.25">
      <c r="A263">
        <v>10361</v>
      </c>
      <c r="B263" s="1">
        <v>38338</v>
      </c>
      <c r="C263" s="1">
        <v>38345</v>
      </c>
      <c r="D263" t="s">
        <v>243</v>
      </c>
      <c r="E263" t="s">
        <v>8</v>
      </c>
      <c r="F263" t="s">
        <v>9</v>
      </c>
      <c r="G263">
        <v>282</v>
      </c>
      <c r="H263" t="str">
        <f>YEAR(orders[[#This Row],[orderDate]])&amp;"-Q"&amp;ROUNDUP(MONTH(orders[[#This Row],[orderDate]])/3,0)</f>
        <v>2004-Q4</v>
      </c>
      <c r="I263" t="str">
        <f>YEAR(orders[[#This Row],[orderDate]])&amp;"-"&amp;TEXT(MONTH(orders[[#This Row],[orderDate]]),"00")</f>
        <v>2004-12</v>
      </c>
    </row>
    <row r="264" spans="1:9" x14ac:dyDescent="0.25">
      <c r="A264">
        <v>10362</v>
      </c>
      <c r="B264" s="1">
        <v>38357</v>
      </c>
      <c r="C264" s="1">
        <v>38368</v>
      </c>
      <c r="D264" t="s">
        <v>244</v>
      </c>
      <c r="E264" t="s">
        <v>8</v>
      </c>
      <c r="F264" t="s">
        <v>9</v>
      </c>
      <c r="G264">
        <v>161</v>
      </c>
      <c r="H264" t="str">
        <f>YEAR(orders[[#This Row],[orderDate]])&amp;"-Q"&amp;ROUNDUP(MONTH(orders[[#This Row],[orderDate]])/3,0)</f>
        <v>2005-Q1</v>
      </c>
      <c r="I264" t="str">
        <f>YEAR(orders[[#This Row],[orderDate]])&amp;"-"&amp;TEXT(MONTH(orders[[#This Row],[orderDate]]),"00")</f>
        <v>2005-01</v>
      </c>
    </row>
    <row r="265" spans="1:9" x14ac:dyDescent="0.25">
      <c r="A265">
        <v>10363</v>
      </c>
      <c r="B265" s="1">
        <v>38358</v>
      </c>
      <c r="C265" s="1">
        <v>38364</v>
      </c>
      <c r="D265" t="s">
        <v>244</v>
      </c>
      <c r="E265" t="s">
        <v>8</v>
      </c>
      <c r="F265" t="s">
        <v>9</v>
      </c>
      <c r="G265">
        <v>334</v>
      </c>
      <c r="H265" t="str">
        <f>YEAR(orders[[#This Row],[orderDate]])&amp;"-Q"&amp;ROUNDUP(MONTH(orders[[#This Row],[orderDate]])/3,0)</f>
        <v>2005-Q1</v>
      </c>
      <c r="I265" t="str">
        <f>YEAR(orders[[#This Row],[orderDate]])&amp;"-"&amp;TEXT(MONTH(orders[[#This Row],[orderDate]]),"00")</f>
        <v>2005-01</v>
      </c>
    </row>
    <row r="266" spans="1:9" x14ac:dyDescent="0.25">
      <c r="A266">
        <v>10364</v>
      </c>
      <c r="B266" s="1">
        <v>38358</v>
      </c>
      <c r="C266" s="1">
        <v>38369</v>
      </c>
      <c r="D266" t="s">
        <v>245</v>
      </c>
      <c r="E266" t="s">
        <v>8</v>
      </c>
      <c r="F266" t="s">
        <v>9</v>
      </c>
      <c r="G266">
        <v>350</v>
      </c>
      <c r="H266" t="str">
        <f>YEAR(orders[[#This Row],[orderDate]])&amp;"-Q"&amp;ROUNDUP(MONTH(orders[[#This Row],[orderDate]])/3,0)</f>
        <v>2005-Q1</v>
      </c>
      <c r="I266" t="str">
        <f>YEAR(orders[[#This Row],[orderDate]])&amp;"-"&amp;TEXT(MONTH(orders[[#This Row],[orderDate]]),"00")</f>
        <v>2005-01</v>
      </c>
    </row>
    <row r="267" spans="1:9" x14ac:dyDescent="0.25">
      <c r="A267">
        <v>10365</v>
      </c>
      <c r="B267" s="1">
        <v>38359</v>
      </c>
      <c r="C267" s="1">
        <v>38370</v>
      </c>
      <c r="D267" t="s">
        <v>246</v>
      </c>
      <c r="E267" t="s">
        <v>8</v>
      </c>
      <c r="F267" t="s">
        <v>9</v>
      </c>
      <c r="G267">
        <v>320</v>
      </c>
      <c r="H267" t="str">
        <f>YEAR(orders[[#This Row],[orderDate]])&amp;"-Q"&amp;ROUNDUP(MONTH(orders[[#This Row],[orderDate]])/3,0)</f>
        <v>2005-Q1</v>
      </c>
      <c r="I267" t="str">
        <f>YEAR(orders[[#This Row],[orderDate]])&amp;"-"&amp;TEXT(MONTH(orders[[#This Row],[orderDate]]),"00")</f>
        <v>2005-01</v>
      </c>
    </row>
    <row r="268" spans="1:9" x14ac:dyDescent="0.25">
      <c r="A268">
        <v>10366</v>
      </c>
      <c r="B268" s="1">
        <v>38362</v>
      </c>
      <c r="C268" s="1">
        <v>38371</v>
      </c>
      <c r="D268" t="s">
        <v>247</v>
      </c>
      <c r="E268" t="s">
        <v>8</v>
      </c>
      <c r="F268" t="s">
        <v>9</v>
      </c>
      <c r="G268">
        <v>381</v>
      </c>
      <c r="H268" t="str">
        <f>YEAR(orders[[#This Row],[orderDate]])&amp;"-Q"&amp;ROUNDUP(MONTH(orders[[#This Row],[orderDate]])/3,0)</f>
        <v>2005-Q1</v>
      </c>
      <c r="I268" t="str">
        <f>YEAR(orders[[#This Row],[orderDate]])&amp;"-"&amp;TEXT(MONTH(orders[[#This Row],[orderDate]]),"00")</f>
        <v>2005-01</v>
      </c>
    </row>
    <row r="269" spans="1:9" x14ac:dyDescent="0.25">
      <c r="A269">
        <v>10367</v>
      </c>
      <c r="B269" s="1">
        <v>38364</v>
      </c>
      <c r="C269" s="1">
        <v>38373</v>
      </c>
      <c r="D269" t="s">
        <v>248</v>
      </c>
      <c r="E269" t="s">
        <v>81</v>
      </c>
      <c r="F269" t="s">
        <v>249</v>
      </c>
      <c r="G269">
        <v>205</v>
      </c>
      <c r="H269" t="str">
        <f>YEAR(orders[[#This Row],[orderDate]])&amp;"-Q"&amp;ROUNDUP(MONTH(orders[[#This Row],[orderDate]])/3,0)</f>
        <v>2005-Q1</v>
      </c>
      <c r="I269" t="str">
        <f>YEAR(orders[[#This Row],[orderDate]])&amp;"-"&amp;TEXT(MONTH(orders[[#This Row],[orderDate]]),"00")</f>
        <v>2005-01</v>
      </c>
    </row>
    <row r="270" spans="1:9" x14ac:dyDescent="0.25">
      <c r="A270">
        <v>10368</v>
      </c>
      <c r="B270" s="1">
        <v>38371</v>
      </c>
      <c r="C270" s="1">
        <v>38379</v>
      </c>
      <c r="D270" t="s">
        <v>250</v>
      </c>
      <c r="E270" t="s">
        <v>8</v>
      </c>
      <c r="F270" t="s">
        <v>120</v>
      </c>
      <c r="G270">
        <v>124</v>
      </c>
      <c r="H270" t="str">
        <f>YEAR(orders[[#This Row],[orderDate]])&amp;"-Q"&amp;ROUNDUP(MONTH(orders[[#This Row],[orderDate]])/3,0)</f>
        <v>2005-Q1</v>
      </c>
      <c r="I270" t="str">
        <f>YEAR(orders[[#This Row],[orderDate]])&amp;"-"&amp;TEXT(MONTH(orders[[#This Row],[orderDate]]),"00")</f>
        <v>2005-01</v>
      </c>
    </row>
    <row r="271" spans="1:9" x14ac:dyDescent="0.25">
      <c r="A271">
        <v>10369</v>
      </c>
      <c r="B271" s="1">
        <v>38372</v>
      </c>
      <c r="C271" s="1">
        <v>38380</v>
      </c>
      <c r="D271" t="s">
        <v>250</v>
      </c>
      <c r="E271" t="s">
        <v>8</v>
      </c>
      <c r="F271" t="s">
        <v>9</v>
      </c>
      <c r="G271">
        <v>379</v>
      </c>
      <c r="H271" t="str">
        <f>YEAR(orders[[#This Row],[orderDate]])&amp;"-Q"&amp;ROUNDUP(MONTH(orders[[#This Row],[orderDate]])/3,0)</f>
        <v>2005-Q1</v>
      </c>
      <c r="I271" t="str">
        <f>YEAR(orders[[#This Row],[orderDate]])&amp;"-"&amp;TEXT(MONTH(orders[[#This Row],[orderDate]]),"00")</f>
        <v>2005-01</v>
      </c>
    </row>
    <row r="272" spans="1:9" x14ac:dyDescent="0.25">
      <c r="A272">
        <v>10370</v>
      </c>
      <c r="B272" s="1">
        <v>38372</v>
      </c>
      <c r="C272" s="1">
        <v>38384</v>
      </c>
      <c r="D272" t="s">
        <v>251</v>
      </c>
      <c r="E272" t="s">
        <v>8</v>
      </c>
      <c r="F272" t="s">
        <v>9</v>
      </c>
      <c r="G272">
        <v>276</v>
      </c>
      <c r="H272" t="str">
        <f>YEAR(orders[[#This Row],[orderDate]])&amp;"-Q"&amp;ROUNDUP(MONTH(orders[[#This Row],[orderDate]])/3,0)</f>
        <v>2005-Q1</v>
      </c>
      <c r="I272" t="str">
        <f>YEAR(orders[[#This Row],[orderDate]])&amp;"-"&amp;TEXT(MONTH(orders[[#This Row],[orderDate]]),"00")</f>
        <v>2005-01</v>
      </c>
    </row>
    <row r="273" spans="1:9" x14ac:dyDescent="0.25">
      <c r="A273">
        <v>10371</v>
      </c>
      <c r="B273" s="1">
        <v>38375</v>
      </c>
      <c r="C273" s="1">
        <v>38386</v>
      </c>
      <c r="D273" t="s">
        <v>251</v>
      </c>
      <c r="E273" t="s">
        <v>8</v>
      </c>
      <c r="F273" t="s">
        <v>9</v>
      </c>
      <c r="G273">
        <v>124</v>
      </c>
      <c r="H273" t="str">
        <f>YEAR(orders[[#This Row],[orderDate]])&amp;"-Q"&amp;ROUNDUP(MONTH(orders[[#This Row],[orderDate]])/3,0)</f>
        <v>2005-Q1</v>
      </c>
      <c r="I273" t="str">
        <f>YEAR(orders[[#This Row],[orderDate]])&amp;"-"&amp;TEXT(MONTH(orders[[#This Row],[orderDate]]),"00")</f>
        <v>2005-01</v>
      </c>
    </row>
    <row r="274" spans="1:9" x14ac:dyDescent="0.25">
      <c r="A274">
        <v>10372</v>
      </c>
      <c r="B274" s="1">
        <v>38378</v>
      </c>
      <c r="C274" s="1">
        <v>38388</v>
      </c>
      <c r="D274" t="s">
        <v>252</v>
      </c>
      <c r="E274" t="s">
        <v>8</v>
      </c>
      <c r="F274" t="s">
        <v>9</v>
      </c>
      <c r="G274">
        <v>398</v>
      </c>
      <c r="H274" t="str">
        <f>YEAR(orders[[#This Row],[orderDate]])&amp;"-Q"&amp;ROUNDUP(MONTH(orders[[#This Row],[orderDate]])/3,0)</f>
        <v>2005-Q1</v>
      </c>
      <c r="I274" t="str">
        <f>YEAR(orders[[#This Row],[orderDate]])&amp;"-"&amp;TEXT(MONTH(orders[[#This Row],[orderDate]]),"00")</f>
        <v>2005-01</v>
      </c>
    </row>
    <row r="275" spans="1:9" x14ac:dyDescent="0.25">
      <c r="A275">
        <v>10373</v>
      </c>
      <c r="B275" s="1">
        <v>38383</v>
      </c>
      <c r="C275" s="1">
        <v>38391</v>
      </c>
      <c r="D275" t="s">
        <v>253</v>
      </c>
      <c r="E275" t="s">
        <v>8</v>
      </c>
      <c r="F275" t="s">
        <v>9</v>
      </c>
      <c r="G275">
        <v>311</v>
      </c>
      <c r="H275" t="str">
        <f>YEAR(orders[[#This Row],[orderDate]])&amp;"-Q"&amp;ROUNDUP(MONTH(orders[[#This Row],[orderDate]])/3,0)</f>
        <v>2005-Q1</v>
      </c>
      <c r="I275" t="str">
        <f>YEAR(orders[[#This Row],[orderDate]])&amp;"-"&amp;TEXT(MONTH(orders[[#This Row],[orderDate]]),"00")</f>
        <v>2005-01</v>
      </c>
    </row>
    <row r="276" spans="1:9" x14ac:dyDescent="0.25">
      <c r="A276">
        <v>10374</v>
      </c>
      <c r="B276" s="1">
        <v>38385</v>
      </c>
      <c r="C276" s="1">
        <v>38392</v>
      </c>
      <c r="D276" t="s">
        <v>254</v>
      </c>
      <c r="E276" t="s">
        <v>8</v>
      </c>
      <c r="F276" t="s">
        <v>9</v>
      </c>
      <c r="G276">
        <v>333</v>
      </c>
      <c r="H276" t="str">
        <f>YEAR(orders[[#This Row],[orderDate]])&amp;"-Q"&amp;ROUNDUP(MONTH(orders[[#This Row],[orderDate]])/3,0)</f>
        <v>2005-Q1</v>
      </c>
      <c r="I276" t="str">
        <f>YEAR(orders[[#This Row],[orderDate]])&amp;"-"&amp;TEXT(MONTH(orders[[#This Row],[orderDate]]),"00")</f>
        <v>2005-02</v>
      </c>
    </row>
    <row r="277" spans="1:9" x14ac:dyDescent="0.25">
      <c r="A277">
        <v>10375</v>
      </c>
      <c r="B277" s="1">
        <v>38386</v>
      </c>
      <c r="C277" s="1">
        <v>38393</v>
      </c>
      <c r="D277" t="s">
        <v>253</v>
      </c>
      <c r="E277" t="s">
        <v>8</v>
      </c>
      <c r="F277" t="s">
        <v>9</v>
      </c>
      <c r="G277">
        <v>119</v>
      </c>
      <c r="H277" t="str">
        <f>YEAR(orders[[#This Row],[orderDate]])&amp;"-Q"&amp;ROUNDUP(MONTH(orders[[#This Row],[orderDate]])/3,0)</f>
        <v>2005-Q1</v>
      </c>
      <c r="I277" t="str">
        <f>YEAR(orders[[#This Row],[orderDate]])&amp;"-"&amp;TEXT(MONTH(orders[[#This Row],[orderDate]]),"00")</f>
        <v>2005-02</v>
      </c>
    </row>
    <row r="278" spans="1:9" x14ac:dyDescent="0.25">
      <c r="A278">
        <v>10376</v>
      </c>
      <c r="B278" s="1">
        <v>38391</v>
      </c>
      <c r="C278" s="1">
        <v>38401</v>
      </c>
      <c r="D278" t="s">
        <v>255</v>
      </c>
      <c r="E278" t="s">
        <v>8</v>
      </c>
      <c r="F278" t="s">
        <v>9</v>
      </c>
      <c r="G278">
        <v>219</v>
      </c>
      <c r="H278" t="str">
        <f>YEAR(orders[[#This Row],[orderDate]])&amp;"-Q"&amp;ROUNDUP(MONTH(orders[[#This Row],[orderDate]])/3,0)</f>
        <v>2005-Q1</v>
      </c>
      <c r="I278" t="str">
        <f>YEAR(orders[[#This Row],[orderDate]])&amp;"-"&amp;TEXT(MONTH(orders[[#This Row],[orderDate]]),"00")</f>
        <v>2005-02</v>
      </c>
    </row>
    <row r="279" spans="1:9" x14ac:dyDescent="0.25">
      <c r="A279">
        <v>10377</v>
      </c>
      <c r="B279" s="1">
        <v>38392</v>
      </c>
      <c r="C279" s="1">
        <v>38404</v>
      </c>
      <c r="D279" t="s">
        <v>256</v>
      </c>
      <c r="E279" t="s">
        <v>8</v>
      </c>
      <c r="F279" t="s">
        <v>92</v>
      </c>
      <c r="G279">
        <v>186</v>
      </c>
      <c r="H279" t="str">
        <f>YEAR(orders[[#This Row],[orderDate]])&amp;"-Q"&amp;ROUNDUP(MONTH(orders[[#This Row],[orderDate]])/3,0)</f>
        <v>2005-Q1</v>
      </c>
      <c r="I279" t="str">
        <f>YEAR(orders[[#This Row],[orderDate]])&amp;"-"&amp;TEXT(MONTH(orders[[#This Row],[orderDate]]),"00")</f>
        <v>2005-02</v>
      </c>
    </row>
    <row r="280" spans="1:9" x14ac:dyDescent="0.25">
      <c r="A280">
        <v>10378</v>
      </c>
      <c r="B280" s="1">
        <v>38393</v>
      </c>
      <c r="C280" s="1">
        <v>38401</v>
      </c>
      <c r="D280" t="s">
        <v>257</v>
      </c>
      <c r="E280" t="s">
        <v>8</v>
      </c>
      <c r="F280" t="s">
        <v>9</v>
      </c>
      <c r="G280">
        <v>141</v>
      </c>
      <c r="H280" t="str">
        <f>YEAR(orders[[#This Row],[orderDate]])&amp;"-Q"&amp;ROUNDUP(MONTH(orders[[#This Row],[orderDate]])/3,0)</f>
        <v>2005-Q1</v>
      </c>
      <c r="I280" t="str">
        <f>YEAR(orders[[#This Row],[orderDate]])&amp;"-"&amp;TEXT(MONTH(orders[[#This Row],[orderDate]]),"00")</f>
        <v>2005-02</v>
      </c>
    </row>
    <row r="281" spans="1:9" x14ac:dyDescent="0.25">
      <c r="A281">
        <v>10379</v>
      </c>
      <c r="B281" s="1">
        <v>38393</v>
      </c>
      <c r="C281" s="1">
        <v>38401</v>
      </c>
      <c r="D281" t="s">
        <v>257</v>
      </c>
      <c r="E281" t="s">
        <v>8</v>
      </c>
      <c r="F281" t="s">
        <v>9</v>
      </c>
      <c r="G281">
        <v>141</v>
      </c>
      <c r="H281" t="str">
        <f>YEAR(orders[[#This Row],[orderDate]])&amp;"-Q"&amp;ROUNDUP(MONTH(orders[[#This Row],[orderDate]])/3,0)</f>
        <v>2005-Q1</v>
      </c>
      <c r="I281" t="str">
        <f>YEAR(orders[[#This Row],[orderDate]])&amp;"-"&amp;TEXT(MONTH(orders[[#This Row],[orderDate]]),"00")</f>
        <v>2005-02</v>
      </c>
    </row>
    <row r="282" spans="1:9" x14ac:dyDescent="0.25">
      <c r="A282">
        <v>10380</v>
      </c>
      <c r="B282" s="1">
        <v>38399</v>
      </c>
      <c r="C282" s="1">
        <v>38407</v>
      </c>
      <c r="D282" t="s">
        <v>258</v>
      </c>
      <c r="E282" t="s">
        <v>8</v>
      </c>
      <c r="F282" t="s">
        <v>9</v>
      </c>
      <c r="G282">
        <v>141</v>
      </c>
      <c r="H282" t="str">
        <f>YEAR(orders[[#This Row],[orderDate]])&amp;"-Q"&amp;ROUNDUP(MONTH(orders[[#This Row],[orderDate]])/3,0)</f>
        <v>2005-Q1</v>
      </c>
      <c r="I282" t="str">
        <f>YEAR(orders[[#This Row],[orderDate]])&amp;"-"&amp;TEXT(MONTH(orders[[#This Row],[orderDate]]),"00")</f>
        <v>2005-02</v>
      </c>
    </row>
    <row r="283" spans="1:9" x14ac:dyDescent="0.25">
      <c r="A283">
        <v>10381</v>
      </c>
      <c r="B283" s="1">
        <v>38400</v>
      </c>
      <c r="C283" s="1">
        <v>38408</v>
      </c>
      <c r="D283" t="s">
        <v>258</v>
      </c>
      <c r="E283" t="s">
        <v>8</v>
      </c>
      <c r="F283" t="s">
        <v>9</v>
      </c>
      <c r="G283">
        <v>321</v>
      </c>
      <c r="H283" t="str">
        <f>YEAR(orders[[#This Row],[orderDate]])&amp;"-Q"&amp;ROUNDUP(MONTH(orders[[#This Row],[orderDate]])/3,0)</f>
        <v>2005-Q1</v>
      </c>
      <c r="I283" t="str">
        <f>YEAR(orders[[#This Row],[orderDate]])&amp;"-"&amp;TEXT(MONTH(orders[[#This Row],[orderDate]]),"00")</f>
        <v>2005-02</v>
      </c>
    </row>
    <row r="284" spans="1:9" x14ac:dyDescent="0.25">
      <c r="A284">
        <v>10382</v>
      </c>
      <c r="B284" s="1">
        <v>38400</v>
      </c>
      <c r="C284" s="1">
        <v>38406</v>
      </c>
      <c r="D284" t="s">
        <v>258</v>
      </c>
      <c r="E284" t="s">
        <v>8</v>
      </c>
      <c r="F284" t="s">
        <v>95</v>
      </c>
      <c r="G284">
        <v>124</v>
      </c>
      <c r="H284" t="str">
        <f>YEAR(orders[[#This Row],[orderDate]])&amp;"-Q"&amp;ROUNDUP(MONTH(orders[[#This Row],[orderDate]])/3,0)</f>
        <v>2005-Q1</v>
      </c>
      <c r="I284" t="str">
        <f>YEAR(orders[[#This Row],[orderDate]])&amp;"-"&amp;TEXT(MONTH(orders[[#This Row],[orderDate]]),"00")</f>
        <v>2005-02</v>
      </c>
    </row>
    <row r="285" spans="1:9" x14ac:dyDescent="0.25">
      <c r="A285">
        <v>10383</v>
      </c>
      <c r="B285" s="1">
        <v>38405</v>
      </c>
      <c r="C285" s="1">
        <v>38413</v>
      </c>
      <c r="D285" t="s">
        <v>259</v>
      </c>
      <c r="E285" t="s">
        <v>8</v>
      </c>
      <c r="F285" t="s">
        <v>9</v>
      </c>
      <c r="G285">
        <v>141</v>
      </c>
      <c r="H285" t="str">
        <f>YEAR(orders[[#This Row],[orderDate]])&amp;"-Q"&amp;ROUNDUP(MONTH(orders[[#This Row],[orderDate]])/3,0)</f>
        <v>2005-Q1</v>
      </c>
      <c r="I285" t="str">
        <f>YEAR(orders[[#This Row],[orderDate]])&amp;"-"&amp;TEXT(MONTH(orders[[#This Row],[orderDate]]),"00")</f>
        <v>2005-02</v>
      </c>
    </row>
    <row r="286" spans="1:9" x14ac:dyDescent="0.25">
      <c r="A286">
        <v>10384</v>
      </c>
      <c r="B286" s="1">
        <v>38406</v>
      </c>
      <c r="C286" s="1">
        <v>38417</v>
      </c>
      <c r="D286" t="s">
        <v>260</v>
      </c>
      <c r="E286" t="s">
        <v>8</v>
      </c>
      <c r="F286" t="s">
        <v>9</v>
      </c>
      <c r="G286">
        <v>321</v>
      </c>
      <c r="H286" t="str">
        <f>YEAR(orders[[#This Row],[orderDate]])&amp;"-Q"&amp;ROUNDUP(MONTH(orders[[#This Row],[orderDate]])/3,0)</f>
        <v>2005-Q1</v>
      </c>
      <c r="I286" t="str">
        <f>YEAR(orders[[#This Row],[orderDate]])&amp;"-"&amp;TEXT(MONTH(orders[[#This Row],[orderDate]]),"00")</f>
        <v>2005-02</v>
      </c>
    </row>
    <row r="287" spans="1:9" x14ac:dyDescent="0.25">
      <c r="A287">
        <v>10385</v>
      </c>
      <c r="B287" s="1">
        <v>38411</v>
      </c>
      <c r="C287" s="1">
        <v>38420</v>
      </c>
      <c r="D287" t="s">
        <v>261</v>
      </c>
      <c r="E287" t="s">
        <v>8</v>
      </c>
      <c r="F287" t="s">
        <v>9</v>
      </c>
      <c r="G287">
        <v>124</v>
      </c>
      <c r="H287" t="str">
        <f>YEAR(orders[[#This Row],[orderDate]])&amp;"-Q"&amp;ROUNDUP(MONTH(orders[[#This Row],[orderDate]])/3,0)</f>
        <v>2005-Q1</v>
      </c>
      <c r="I287" t="str">
        <f>YEAR(orders[[#This Row],[orderDate]])&amp;"-"&amp;TEXT(MONTH(orders[[#This Row],[orderDate]]),"00")</f>
        <v>2005-02</v>
      </c>
    </row>
    <row r="288" spans="1:9" x14ac:dyDescent="0.25">
      <c r="A288">
        <v>10386</v>
      </c>
      <c r="B288" s="1">
        <v>38412</v>
      </c>
      <c r="C288" s="1">
        <v>38420</v>
      </c>
      <c r="D288" t="s">
        <v>262</v>
      </c>
      <c r="E288" t="s">
        <v>81</v>
      </c>
      <c r="F288" t="s">
        <v>263</v>
      </c>
      <c r="G288">
        <v>141</v>
      </c>
      <c r="H288" t="str">
        <f>YEAR(orders[[#This Row],[orderDate]])&amp;"-Q"&amp;ROUNDUP(MONTH(orders[[#This Row],[orderDate]])/3,0)</f>
        <v>2005-Q1</v>
      </c>
      <c r="I288" t="str">
        <f>YEAR(orders[[#This Row],[orderDate]])&amp;"-"&amp;TEXT(MONTH(orders[[#This Row],[orderDate]]),"00")</f>
        <v>2005-03</v>
      </c>
    </row>
    <row r="289" spans="1:9" x14ac:dyDescent="0.25">
      <c r="A289">
        <v>10387</v>
      </c>
      <c r="B289" s="1">
        <v>38413</v>
      </c>
      <c r="C289" s="1">
        <v>38420</v>
      </c>
      <c r="D289" t="s">
        <v>262</v>
      </c>
      <c r="E289" t="s">
        <v>8</v>
      </c>
      <c r="F289" t="s">
        <v>101</v>
      </c>
      <c r="G289">
        <v>148</v>
      </c>
      <c r="H289" t="str">
        <f>YEAR(orders[[#This Row],[orderDate]])&amp;"-Q"&amp;ROUNDUP(MONTH(orders[[#This Row],[orderDate]])/3,0)</f>
        <v>2005-Q1</v>
      </c>
      <c r="I289" t="str">
        <f>YEAR(orders[[#This Row],[orderDate]])&amp;"-"&amp;TEXT(MONTH(orders[[#This Row],[orderDate]]),"00")</f>
        <v>2005-03</v>
      </c>
    </row>
    <row r="290" spans="1:9" x14ac:dyDescent="0.25">
      <c r="A290">
        <v>10388</v>
      </c>
      <c r="B290" s="1">
        <v>38414</v>
      </c>
      <c r="C290" s="1">
        <v>38422</v>
      </c>
      <c r="D290" t="s">
        <v>264</v>
      </c>
      <c r="E290" t="s">
        <v>8</v>
      </c>
      <c r="F290" t="s">
        <v>9</v>
      </c>
      <c r="G290">
        <v>462</v>
      </c>
      <c r="H290" t="str">
        <f>YEAR(orders[[#This Row],[orderDate]])&amp;"-Q"&amp;ROUNDUP(MONTH(orders[[#This Row],[orderDate]])/3,0)</f>
        <v>2005-Q1</v>
      </c>
      <c r="I290" t="str">
        <f>YEAR(orders[[#This Row],[orderDate]])&amp;"-"&amp;TEXT(MONTH(orders[[#This Row],[orderDate]]),"00")</f>
        <v>2005-03</v>
      </c>
    </row>
    <row r="291" spans="1:9" x14ac:dyDescent="0.25">
      <c r="A291">
        <v>10389</v>
      </c>
      <c r="B291" s="1">
        <v>38414</v>
      </c>
      <c r="C291" s="1">
        <v>38420</v>
      </c>
      <c r="D291" t="s">
        <v>265</v>
      </c>
      <c r="E291" t="s">
        <v>8</v>
      </c>
      <c r="F291" t="s">
        <v>9</v>
      </c>
      <c r="G291">
        <v>448</v>
      </c>
      <c r="H291" t="str">
        <f>YEAR(orders[[#This Row],[orderDate]])&amp;"-Q"&amp;ROUNDUP(MONTH(orders[[#This Row],[orderDate]])/3,0)</f>
        <v>2005-Q1</v>
      </c>
      <c r="I291" t="str">
        <f>YEAR(orders[[#This Row],[orderDate]])&amp;"-"&amp;TEXT(MONTH(orders[[#This Row],[orderDate]]),"00")</f>
        <v>2005-03</v>
      </c>
    </row>
    <row r="292" spans="1:9" x14ac:dyDescent="0.25">
      <c r="A292">
        <v>10390</v>
      </c>
      <c r="B292" s="1">
        <v>38415</v>
      </c>
      <c r="C292" s="1">
        <v>38422</v>
      </c>
      <c r="D292" t="s">
        <v>266</v>
      </c>
      <c r="E292" t="s">
        <v>8</v>
      </c>
      <c r="F292" t="s">
        <v>64</v>
      </c>
      <c r="G292">
        <v>124</v>
      </c>
      <c r="H292" t="str">
        <f>YEAR(orders[[#This Row],[orderDate]])&amp;"-Q"&amp;ROUNDUP(MONTH(orders[[#This Row],[orderDate]])/3,0)</f>
        <v>2005-Q1</v>
      </c>
      <c r="I292" t="str">
        <f>YEAR(orders[[#This Row],[orderDate]])&amp;"-"&amp;TEXT(MONTH(orders[[#This Row],[orderDate]]),"00")</f>
        <v>2005-03</v>
      </c>
    </row>
    <row r="293" spans="1:9" x14ac:dyDescent="0.25">
      <c r="A293">
        <v>10391</v>
      </c>
      <c r="B293" s="1">
        <v>38420</v>
      </c>
      <c r="C293" s="1">
        <v>38431</v>
      </c>
      <c r="D293" t="s">
        <v>267</v>
      </c>
      <c r="E293" t="s">
        <v>8</v>
      </c>
      <c r="F293" t="s">
        <v>9</v>
      </c>
      <c r="G293">
        <v>276</v>
      </c>
      <c r="H293" t="str">
        <f>YEAR(orders[[#This Row],[orderDate]])&amp;"-Q"&amp;ROUNDUP(MONTH(orders[[#This Row],[orderDate]])/3,0)</f>
        <v>2005-Q1</v>
      </c>
      <c r="I293" t="str">
        <f>YEAR(orders[[#This Row],[orderDate]])&amp;"-"&amp;TEXT(MONTH(orders[[#This Row],[orderDate]]),"00")</f>
        <v>2005-03</v>
      </c>
    </row>
    <row r="294" spans="1:9" x14ac:dyDescent="0.25">
      <c r="A294">
        <v>10392</v>
      </c>
      <c r="B294" s="1">
        <v>38421</v>
      </c>
      <c r="C294" s="1">
        <v>38429</v>
      </c>
      <c r="D294" t="s">
        <v>268</v>
      </c>
      <c r="E294" t="s">
        <v>8</v>
      </c>
      <c r="F294" t="s">
        <v>9</v>
      </c>
      <c r="G294">
        <v>452</v>
      </c>
      <c r="H294" t="str">
        <f>YEAR(orders[[#This Row],[orderDate]])&amp;"-Q"&amp;ROUNDUP(MONTH(orders[[#This Row],[orderDate]])/3,0)</f>
        <v>2005-Q1</v>
      </c>
      <c r="I294" t="str">
        <f>YEAR(orders[[#This Row],[orderDate]])&amp;"-"&amp;TEXT(MONTH(orders[[#This Row],[orderDate]]),"00")</f>
        <v>2005-03</v>
      </c>
    </row>
    <row r="295" spans="1:9" x14ac:dyDescent="0.25">
      <c r="A295">
        <v>10393</v>
      </c>
      <c r="B295" s="1">
        <v>38422</v>
      </c>
      <c r="C295" s="1">
        <v>38433</v>
      </c>
      <c r="D295" t="s">
        <v>269</v>
      </c>
      <c r="E295" t="s">
        <v>8</v>
      </c>
      <c r="F295" t="s">
        <v>64</v>
      </c>
      <c r="G295">
        <v>323</v>
      </c>
      <c r="H295" t="str">
        <f>YEAR(orders[[#This Row],[orderDate]])&amp;"-Q"&amp;ROUNDUP(MONTH(orders[[#This Row],[orderDate]])/3,0)</f>
        <v>2005-Q1</v>
      </c>
      <c r="I295" t="str">
        <f>YEAR(orders[[#This Row],[orderDate]])&amp;"-"&amp;TEXT(MONTH(orders[[#This Row],[orderDate]]),"00")</f>
        <v>2005-03</v>
      </c>
    </row>
    <row r="296" spans="1:9" x14ac:dyDescent="0.25">
      <c r="A296">
        <v>10394</v>
      </c>
      <c r="B296" s="1">
        <v>38426</v>
      </c>
      <c r="C296" s="1">
        <v>38436</v>
      </c>
      <c r="D296" t="s">
        <v>270</v>
      </c>
      <c r="E296" t="s">
        <v>8</v>
      </c>
      <c r="F296" t="s">
        <v>9</v>
      </c>
      <c r="G296">
        <v>141</v>
      </c>
      <c r="H296" t="str">
        <f>YEAR(orders[[#This Row],[orderDate]])&amp;"-Q"&amp;ROUNDUP(MONTH(orders[[#This Row],[orderDate]])/3,0)</f>
        <v>2005-Q1</v>
      </c>
      <c r="I296" t="str">
        <f>YEAR(orders[[#This Row],[orderDate]])&amp;"-"&amp;TEXT(MONTH(orders[[#This Row],[orderDate]]),"00")</f>
        <v>2005-03</v>
      </c>
    </row>
    <row r="297" spans="1:9" x14ac:dyDescent="0.25">
      <c r="A297">
        <v>10395</v>
      </c>
      <c r="B297" s="1">
        <v>38428</v>
      </c>
      <c r="C297" s="1">
        <v>38435</v>
      </c>
      <c r="D297" t="s">
        <v>271</v>
      </c>
      <c r="E297" t="s">
        <v>8</v>
      </c>
      <c r="F297" t="s">
        <v>106</v>
      </c>
      <c r="G297">
        <v>250</v>
      </c>
      <c r="H297" t="str">
        <f>YEAR(orders[[#This Row],[orderDate]])&amp;"-Q"&amp;ROUNDUP(MONTH(orders[[#This Row],[orderDate]])/3,0)</f>
        <v>2005-Q1</v>
      </c>
      <c r="I297" t="str">
        <f>YEAR(orders[[#This Row],[orderDate]])&amp;"-"&amp;TEXT(MONTH(orders[[#This Row],[orderDate]]),"00")</f>
        <v>2005-03</v>
      </c>
    </row>
    <row r="298" spans="1:9" x14ac:dyDescent="0.25">
      <c r="A298">
        <v>10396</v>
      </c>
      <c r="B298" s="1">
        <v>38434</v>
      </c>
      <c r="C298" s="1">
        <v>38444</v>
      </c>
      <c r="D298" t="s">
        <v>272</v>
      </c>
      <c r="E298" t="s">
        <v>8</v>
      </c>
      <c r="F298" t="s">
        <v>9</v>
      </c>
      <c r="G298">
        <v>124</v>
      </c>
      <c r="H298" t="str">
        <f>YEAR(orders[[#This Row],[orderDate]])&amp;"-Q"&amp;ROUNDUP(MONTH(orders[[#This Row],[orderDate]])/3,0)</f>
        <v>2005-Q1</v>
      </c>
      <c r="I298" t="str">
        <f>YEAR(orders[[#This Row],[orderDate]])&amp;"-"&amp;TEXT(MONTH(orders[[#This Row],[orderDate]]),"00")</f>
        <v>2005-03</v>
      </c>
    </row>
    <row r="299" spans="1:9" x14ac:dyDescent="0.25">
      <c r="A299">
        <v>10397</v>
      </c>
      <c r="B299" s="1">
        <v>38439</v>
      </c>
      <c r="C299" s="1">
        <v>38451</v>
      </c>
      <c r="D299" t="s">
        <v>273</v>
      </c>
      <c r="E299" t="s">
        <v>8</v>
      </c>
      <c r="F299" t="s">
        <v>9</v>
      </c>
      <c r="G299">
        <v>242</v>
      </c>
      <c r="H299" t="str">
        <f>YEAR(orders[[#This Row],[orderDate]])&amp;"-Q"&amp;ROUNDUP(MONTH(orders[[#This Row],[orderDate]])/3,0)</f>
        <v>2005-Q1</v>
      </c>
      <c r="I299" t="str">
        <f>YEAR(orders[[#This Row],[orderDate]])&amp;"-"&amp;TEXT(MONTH(orders[[#This Row],[orderDate]]),"00")</f>
        <v>2005-03</v>
      </c>
    </row>
    <row r="300" spans="1:9" x14ac:dyDescent="0.25">
      <c r="A300">
        <v>10398</v>
      </c>
      <c r="B300" s="1">
        <v>38441</v>
      </c>
      <c r="C300" s="1">
        <v>38451</v>
      </c>
      <c r="D300" t="s">
        <v>274</v>
      </c>
      <c r="E300" t="s">
        <v>8</v>
      </c>
      <c r="F300" t="s">
        <v>9</v>
      </c>
      <c r="G300">
        <v>353</v>
      </c>
      <c r="H300" t="str">
        <f>YEAR(orders[[#This Row],[orderDate]])&amp;"-Q"&amp;ROUNDUP(MONTH(orders[[#This Row],[orderDate]])/3,0)</f>
        <v>2005-Q1</v>
      </c>
      <c r="I300" t="str">
        <f>YEAR(orders[[#This Row],[orderDate]])&amp;"-"&amp;TEXT(MONTH(orders[[#This Row],[orderDate]]),"00")</f>
        <v>2005-03</v>
      </c>
    </row>
    <row r="301" spans="1:9" x14ac:dyDescent="0.25">
      <c r="A301">
        <v>10399</v>
      </c>
      <c r="B301" s="1">
        <v>38443</v>
      </c>
      <c r="C301" s="1">
        <v>38454</v>
      </c>
      <c r="D301" t="s">
        <v>275</v>
      </c>
      <c r="E301" t="s">
        <v>8</v>
      </c>
      <c r="F301" t="s">
        <v>9</v>
      </c>
      <c r="G301">
        <v>496</v>
      </c>
      <c r="H301" t="str">
        <f>YEAR(orders[[#This Row],[orderDate]])&amp;"-Q"&amp;ROUNDUP(MONTH(orders[[#This Row],[orderDate]])/3,0)</f>
        <v>2005-Q2</v>
      </c>
      <c r="I301" t="str">
        <f>YEAR(orders[[#This Row],[orderDate]])&amp;"-"&amp;TEXT(MONTH(orders[[#This Row],[orderDate]]),"00")</f>
        <v>2005-04</v>
      </c>
    </row>
    <row r="302" spans="1:9" x14ac:dyDescent="0.25">
      <c r="A302">
        <v>10400</v>
      </c>
      <c r="B302" s="1">
        <v>38443</v>
      </c>
      <c r="C302" s="1">
        <v>38453</v>
      </c>
      <c r="D302" t="s">
        <v>276</v>
      </c>
      <c r="E302" t="s">
        <v>8</v>
      </c>
      <c r="F302" t="s">
        <v>165</v>
      </c>
      <c r="G302">
        <v>450</v>
      </c>
      <c r="H302" t="str">
        <f>YEAR(orders[[#This Row],[orderDate]])&amp;"-Q"&amp;ROUNDUP(MONTH(orders[[#This Row],[orderDate]])/3,0)</f>
        <v>2005-Q2</v>
      </c>
      <c r="I302" t="str">
        <f>YEAR(orders[[#This Row],[orderDate]])&amp;"-"&amp;TEXT(MONTH(orders[[#This Row],[orderDate]]),"00")</f>
        <v>2005-04</v>
      </c>
    </row>
    <row r="303" spans="1:9" x14ac:dyDescent="0.25">
      <c r="A303">
        <v>10401</v>
      </c>
      <c r="B303" s="1">
        <v>38445</v>
      </c>
      <c r="C303" s="1">
        <v>38456</v>
      </c>
      <c r="D303" t="s">
        <v>9</v>
      </c>
      <c r="E303" t="s">
        <v>225</v>
      </c>
      <c r="F303" t="s">
        <v>277</v>
      </c>
      <c r="G303">
        <v>328</v>
      </c>
      <c r="H303" t="str">
        <f>YEAR(orders[[#This Row],[orderDate]])&amp;"-Q"&amp;ROUNDUP(MONTH(orders[[#This Row],[orderDate]])/3,0)</f>
        <v>2005-Q2</v>
      </c>
      <c r="I303" t="str">
        <f>YEAR(orders[[#This Row],[orderDate]])&amp;"-"&amp;TEXT(MONTH(orders[[#This Row],[orderDate]]),"00")</f>
        <v>2005-04</v>
      </c>
    </row>
    <row r="304" spans="1:9" x14ac:dyDescent="0.25">
      <c r="A304">
        <v>10402</v>
      </c>
      <c r="B304" s="1">
        <v>38449</v>
      </c>
      <c r="C304" s="1">
        <v>38456</v>
      </c>
      <c r="D304" t="s">
        <v>278</v>
      </c>
      <c r="E304" t="s">
        <v>8</v>
      </c>
      <c r="F304" t="s">
        <v>9</v>
      </c>
      <c r="G304">
        <v>406</v>
      </c>
      <c r="H304" t="str">
        <f>YEAR(orders[[#This Row],[orderDate]])&amp;"-Q"&amp;ROUNDUP(MONTH(orders[[#This Row],[orderDate]])/3,0)</f>
        <v>2005-Q2</v>
      </c>
      <c r="I304" t="str">
        <f>YEAR(orders[[#This Row],[orderDate]])&amp;"-"&amp;TEXT(MONTH(orders[[#This Row],[orderDate]]),"00")</f>
        <v>2005-04</v>
      </c>
    </row>
    <row r="305" spans="1:9" x14ac:dyDescent="0.25">
      <c r="A305">
        <v>10403</v>
      </c>
      <c r="B305" s="1">
        <v>38450</v>
      </c>
      <c r="C305" s="1">
        <v>38460</v>
      </c>
      <c r="D305" t="s">
        <v>279</v>
      </c>
      <c r="E305" t="s">
        <v>8</v>
      </c>
      <c r="F305" t="s">
        <v>9</v>
      </c>
      <c r="G305">
        <v>201</v>
      </c>
      <c r="H305" t="str">
        <f>YEAR(orders[[#This Row],[orderDate]])&amp;"-Q"&amp;ROUNDUP(MONTH(orders[[#This Row],[orderDate]])/3,0)</f>
        <v>2005-Q2</v>
      </c>
      <c r="I305" t="str">
        <f>YEAR(orders[[#This Row],[orderDate]])&amp;"-"&amp;TEXT(MONTH(orders[[#This Row],[orderDate]]),"00")</f>
        <v>2005-04</v>
      </c>
    </row>
    <row r="306" spans="1:9" x14ac:dyDescent="0.25">
      <c r="A306">
        <v>10404</v>
      </c>
      <c r="B306" s="1">
        <v>38450</v>
      </c>
      <c r="C306" s="1">
        <v>38456</v>
      </c>
      <c r="D306" t="s">
        <v>279</v>
      </c>
      <c r="E306" t="s">
        <v>8</v>
      </c>
      <c r="F306" t="s">
        <v>9</v>
      </c>
      <c r="G306">
        <v>323</v>
      </c>
      <c r="H306" t="str">
        <f>YEAR(orders[[#This Row],[orderDate]])&amp;"-Q"&amp;ROUNDUP(MONTH(orders[[#This Row],[orderDate]])/3,0)</f>
        <v>2005-Q2</v>
      </c>
      <c r="I306" t="str">
        <f>YEAR(orders[[#This Row],[orderDate]])&amp;"-"&amp;TEXT(MONTH(orders[[#This Row],[orderDate]]),"00")</f>
        <v>2005-04</v>
      </c>
    </row>
    <row r="307" spans="1:9" x14ac:dyDescent="0.25">
      <c r="A307">
        <v>10405</v>
      </c>
      <c r="B307" s="1">
        <v>38456</v>
      </c>
      <c r="C307" s="1">
        <v>38466</v>
      </c>
      <c r="D307" t="s">
        <v>280</v>
      </c>
      <c r="E307" t="s">
        <v>8</v>
      </c>
      <c r="F307" t="s">
        <v>9</v>
      </c>
      <c r="G307">
        <v>209</v>
      </c>
      <c r="H307" t="str">
        <f>YEAR(orders[[#This Row],[orderDate]])&amp;"-Q"&amp;ROUNDUP(MONTH(orders[[#This Row],[orderDate]])/3,0)</f>
        <v>2005-Q2</v>
      </c>
      <c r="I307" t="str">
        <f>YEAR(orders[[#This Row],[orderDate]])&amp;"-"&amp;TEXT(MONTH(orders[[#This Row],[orderDate]]),"00")</f>
        <v>2005-04</v>
      </c>
    </row>
    <row r="308" spans="1:9" x14ac:dyDescent="0.25">
      <c r="A308">
        <v>10406</v>
      </c>
      <c r="B308" s="1">
        <v>38457</v>
      </c>
      <c r="C308" s="1">
        <v>38467</v>
      </c>
      <c r="D308" t="s">
        <v>281</v>
      </c>
      <c r="E308" t="s">
        <v>282</v>
      </c>
      <c r="F308" t="s">
        <v>283</v>
      </c>
      <c r="G308">
        <v>145</v>
      </c>
      <c r="H308" t="str">
        <f>YEAR(orders[[#This Row],[orderDate]])&amp;"-Q"&amp;ROUNDUP(MONTH(orders[[#This Row],[orderDate]])/3,0)</f>
        <v>2005-Q2</v>
      </c>
      <c r="I308" t="str">
        <f>YEAR(orders[[#This Row],[orderDate]])&amp;"-"&amp;TEXT(MONTH(orders[[#This Row],[orderDate]]),"00")</f>
        <v>2005-04</v>
      </c>
    </row>
    <row r="309" spans="1:9" x14ac:dyDescent="0.25">
      <c r="A309">
        <v>10407</v>
      </c>
      <c r="B309" s="1">
        <v>38464</v>
      </c>
      <c r="C309" s="1">
        <v>38476</v>
      </c>
      <c r="D309" t="s">
        <v>9</v>
      </c>
      <c r="E309" t="s">
        <v>225</v>
      </c>
      <c r="F309" t="s">
        <v>277</v>
      </c>
      <c r="G309">
        <v>450</v>
      </c>
      <c r="H309" t="str">
        <f>YEAR(orders[[#This Row],[orderDate]])&amp;"-Q"&amp;ROUNDUP(MONTH(orders[[#This Row],[orderDate]])/3,0)</f>
        <v>2005-Q2</v>
      </c>
      <c r="I309" t="str">
        <f>YEAR(orders[[#This Row],[orderDate]])&amp;"-"&amp;TEXT(MONTH(orders[[#This Row],[orderDate]]),"00")</f>
        <v>2005-04</v>
      </c>
    </row>
    <row r="310" spans="1:9" x14ac:dyDescent="0.25">
      <c r="A310">
        <v>10408</v>
      </c>
      <c r="B310" s="1">
        <v>38464</v>
      </c>
      <c r="C310" s="1">
        <v>38471</v>
      </c>
      <c r="D310" t="s">
        <v>284</v>
      </c>
      <c r="E310" t="s">
        <v>8</v>
      </c>
      <c r="F310" t="s">
        <v>9</v>
      </c>
      <c r="G310">
        <v>398</v>
      </c>
      <c r="H310" t="str">
        <f>YEAR(orders[[#This Row],[orderDate]])&amp;"-Q"&amp;ROUNDUP(MONTH(orders[[#This Row],[orderDate]])/3,0)</f>
        <v>2005-Q2</v>
      </c>
      <c r="I310" t="str">
        <f>YEAR(orders[[#This Row],[orderDate]])&amp;"-"&amp;TEXT(MONTH(orders[[#This Row],[orderDate]]),"00")</f>
        <v>2005-04</v>
      </c>
    </row>
    <row r="311" spans="1:9" x14ac:dyDescent="0.25">
      <c r="A311">
        <v>10409</v>
      </c>
      <c r="B311" s="1">
        <v>38465</v>
      </c>
      <c r="C311" s="1">
        <v>38477</v>
      </c>
      <c r="D311" t="s">
        <v>285</v>
      </c>
      <c r="E311" t="s">
        <v>8</v>
      </c>
      <c r="F311" t="s">
        <v>9</v>
      </c>
      <c r="G311">
        <v>166</v>
      </c>
      <c r="H311" t="str">
        <f>YEAR(orders[[#This Row],[orderDate]])&amp;"-Q"&amp;ROUNDUP(MONTH(orders[[#This Row],[orderDate]])/3,0)</f>
        <v>2005-Q2</v>
      </c>
      <c r="I311" t="str">
        <f>YEAR(orders[[#This Row],[orderDate]])&amp;"-"&amp;TEXT(MONTH(orders[[#This Row],[orderDate]]),"00")</f>
        <v>2005-04</v>
      </c>
    </row>
    <row r="312" spans="1:9" x14ac:dyDescent="0.25">
      <c r="A312">
        <v>10410</v>
      </c>
      <c r="B312" s="1">
        <v>38471</v>
      </c>
      <c r="C312" s="1">
        <v>38482</v>
      </c>
      <c r="D312" t="s">
        <v>286</v>
      </c>
      <c r="E312" t="s">
        <v>8</v>
      </c>
      <c r="F312" t="s">
        <v>9</v>
      </c>
      <c r="G312">
        <v>357</v>
      </c>
      <c r="H312" t="str">
        <f>YEAR(orders[[#This Row],[orderDate]])&amp;"-Q"&amp;ROUNDUP(MONTH(orders[[#This Row],[orderDate]])/3,0)</f>
        <v>2005-Q2</v>
      </c>
      <c r="I312" t="str">
        <f>YEAR(orders[[#This Row],[orderDate]])&amp;"-"&amp;TEXT(MONTH(orders[[#This Row],[orderDate]]),"00")</f>
        <v>2005-04</v>
      </c>
    </row>
    <row r="313" spans="1:9" x14ac:dyDescent="0.25">
      <c r="A313">
        <v>10411</v>
      </c>
      <c r="B313" s="1">
        <v>38473</v>
      </c>
      <c r="C313" s="1">
        <v>38480</v>
      </c>
      <c r="D313" t="s">
        <v>287</v>
      </c>
      <c r="E313" t="s">
        <v>8</v>
      </c>
      <c r="F313" t="s">
        <v>9</v>
      </c>
      <c r="G313">
        <v>233</v>
      </c>
      <c r="H313" t="str">
        <f>YEAR(orders[[#This Row],[orderDate]])&amp;"-Q"&amp;ROUNDUP(MONTH(orders[[#This Row],[orderDate]])/3,0)</f>
        <v>2005-Q2</v>
      </c>
      <c r="I313" t="str">
        <f>YEAR(orders[[#This Row],[orderDate]])&amp;"-"&amp;TEXT(MONTH(orders[[#This Row],[orderDate]]),"00")</f>
        <v>2005-05</v>
      </c>
    </row>
    <row r="314" spans="1:9" x14ac:dyDescent="0.25">
      <c r="A314">
        <v>10412</v>
      </c>
      <c r="B314" s="1">
        <v>38475</v>
      </c>
      <c r="C314" s="1">
        <v>38485</v>
      </c>
      <c r="D314" t="s">
        <v>288</v>
      </c>
      <c r="E314" t="s">
        <v>8</v>
      </c>
      <c r="F314" t="s">
        <v>9</v>
      </c>
      <c r="G314">
        <v>141</v>
      </c>
      <c r="H314" t="str">
        <f>YEAR(orders[[#This Row],[orderDate]])&amp;"-Q"&amp;ROUNDUP(MONTH(orders[[#This Row],[orderDate]])/3,0)</f>
        <v>2005-Q2</v>
      </c>
      <c r="I314" t="str">
        <f>YEAR(orders[[#This Row],[orderDate]])&amp;"-"&amp;TEXT(MONTH(orders[[#This Row],[orderDate]]),"00")</f>
        <v>2005-05</v>
      </c>
    </row>
    <row r="315" spans="1:9" x14ac:dyDescent="0.25">
      <c r="A315">
        <v>10413</v>
      </c>
      <c r="B315" s="1">
        <v>38477</v>
      </c>
      <c r="C315" s="1">
        <v>38486</v>
      </c>
      <c r="D315" t="s">
        <v>289</v>
      </c>
      <c r="E315" t="s">
        <v>8</v>
      </c>
      <c r="F315" t="s">
        <v>165</v>
      </c>
      <c r="G315">
        <v>175</v>
      </c>
      <c r="H315" t="str">
        <f>YEAR(orders[[#This Row],[orderDate]])&amp;"-Q"&amp;ROUNDUP(MONTH(orders[[#This Row],[orderDate]])/3,0)</f>
        <v>2005-Q2</v>
      </c>
      <c r="I315" t="str">
        <f>YEAR(orders[[#This Row],[orderDate]])&amp;"-"&amp;TEXT(MONTH(orders[[#This Row],[orderDate]]),"00")</f>
        <v>2005-05</v>
      </c>
    </row>
    <row r="316" spans="1:9" x14ac:dyDescent="0.25">
      <c r="A316">
        <v>10414</v>
      </c>
      <c r="B316" s="1">
        <v>38478</v>
      </c>
      <c r="C316" s="1">
        <v>38485</v>
      </c>
      <c r="D316" t="s">
        <v>9</v>
      </c>
      <c r="E316" t="s">
        <v>225</v>
      </c>
      <c r="F316" t="s">
        <v>277</v>
      </c>
      <c r="G316">
        <v>362</v>
      </c>
      <c r="H316" t="str">
        <f>YEAR(orders[[#This Row],[orderDate]])&amp;"-Q"&amp;ROUNDUP(MONTH(orders[[#This Row],[orderDate]])/3,0)</f>
        <v>2005-Q2</v>
      </c>
      <c r="I316" t="str">
        <f>YEAR(orders[[#This Row],[orderDate]])&amp;"-"&amp;TEXT(MONTH(orders[[#This Row],[orderDate]]),"00")</f>
        <v>2005-05</v>
      </c>
    </row>
    <row r="317" spans="1:9" x14ac:dyDescent="0.25">
      <c r="A317">
        <v>10415</v>
      </c>
      <c r="B317" s="1">
        <v>38481</v>
      </c>
      <c r="C317" s="1">
        <v>38492</v>
      </c>
      <c r="D317" t="s">
        <v>290</v>
      </c>
      <c r="E317" t="s">
        <v>282</v>
      </c>
      <c r="F317" t="s">
        <v>291</v>
      </c>
      <c r="G317">
        <v>471</v>
      </c>
      <c r="H317" t="str">
        <f>YEAR(orders[[#This Row],[orderDate]])&amp;"-Q"&amp;ROUNDUP(MONTH(orders[[#This Row],[orderDate]])/3,0)</f>
        <v>2005-Q2</v>
      </c>
      <c r="I317" t="str">
        <f>YEAR(orders[[#This Row],[orderDate]])&amp;"-"&amp;TEXT(MONTH(orders[[#This Row],[orderDate]]),"00")</f>
        <v>2005-05</v>
      </c>
    </row>
    <row r="318" spans="1:9" x14ac:dyDescent="0.25">
      <c r="A318">
        <v>10416</v>
      </c>
      <c r="B318" s="1">
        <v>38482</v>
      </c>
      <c r="C318" s="1">
        <v>38488</v>
      </c>
      <c r="D318" t="s">
        <v>292</v>
      </c>
      <c r="E318" t="s">
        <v>8</v>
      </c>
      <c r="F318" t="s">
        <v>9</v>
      </c>
      <c r="G318">
        <v>386</v>
      </c>
      <c r="H318" t="str">
        <f>YEAR(orders[[#This Row],[orderDate]])&amp;"-Q"&amp;ROUNDUP(MONTH(orders[[#This Row],[orderDate]])/3,0)</f>
        <v>2005-Q2</v>
      </c>
      <c r="I318" t="str">
        <f>YEAR(orders[[#This Row],[orderDate]])&amp;"-"&amp;TEXT(MONTH(orders[[#This Row],[orderDate]]),"00")</f>
        <v>2005-05</v>
      </c>
    </row>
    <row r="319" spans="1:9" x14ac:dyDescent="0.25">
      <c r="A319">
        <v>10417</v>
      </c>
      <c r="B319" s="1">
        <v>38485</v>
      </c>
      <c r="C319" s="1">
        <v>38491</v>
      </c>
      <c r="D319" t="s">
        <v>293</v>
      </c>
      <c r="E319" t="s">
        <v>282</v>
      </c>
      <c r="F319" t="s">
        <v>294</v>
      </c>
      <c r="G319">
        <v>141</v>
      </c>
      <c r="H319" t="str">
        <f>YEAR(orders[[#This Row],[orderDate]])&amp;"-Q"&amp;ROUNDUP(MONTH(orders[[#This Row],[orderDate]])/3,0)</f>
        <v>2005-Q2</v>
      </c>
      <c r="I319" t="str">
        <f>YEAR(orders[[#This Row],[orderDate]])&amp;"-"&amp;TEXT(MONTH(orders[[#This Row],[orderDate]]),"00")</f>
        <v>2005-05</v>
      </c>
    </row>
    <row r="320" spans="1:9" x14ac:dyDescent="0.25">
      <c r="A320">
        <v>10418</v>
      </c>
      <c r="B320" s="1">
        <v>38488</v>
      </c>
      <c r="C320" s="1">
        <v>38496</v>
      </c>
      <c r="D320" t="s">
        <v>295</v>
      </c>
      <c r="E320" t="s">
        <v>8</v>
      </c>
      <c r="F320" t="s">
        <v>9</v>
      </c>
      <c r="G320">
        <v>412</v>
      </c>
      <c r="H320" t="str">
        <f>YEAR(orders[[#This Row],[orderDate]])&amp;"-Q"&amp;ROUNDUP(MONTH(orders[[#This Row],[orderDate]])/3,0)</f>
        <v>2005-Q2</v>
      </c>
      <c r="I320" t="str">
        <f>YEAR(orders[[#This Row],[orderDate]])&amp;"-"&amp;TEXT(MONTH(orders[[#This Row],[orderDate]]),"00")</f>
        <v>2005-05</v>
      </c>
    </row>
    <row r="321" spans="1:9" x14ac:dyDescent="0.25">
      <c r="A321">
        <v>10419</v>
      </c>
      <c r="B321" s="1">
        <v>38489</v>
      </c>
      <c r="C321" s="1">
        <v>38500</v>
      </c>
      <c r="D321" t="s">
        <v>293</v>
      </c>
      <c r="E321" t="s">
        <v>8</v>
      </c>
      <c r="F321" t="s">
        <v>9</v>
      </c>
      <c r="G321">
        <v>382</v>
      </c>
      <c r="H321" t="str">
        <f>YEAR(orders[[#This Row],[orderDate]])&amp;"-Q"&amp;ROUNDUP(MONTH(orders[[#This Row],[orderDate]])/3,0)</f>
        <v>2005-Q2</v>
      </c>
      <c r="I321" t="str">
        <f>YEAR(orders[[#This Row],[orderDate]])&amp;"-"&amp;TEXT(MONTH(orders[[#This Row],[orderDate]]),"00")</f>
        <v>2005-05</v>
      </c>
    </row>
    <row r="322" spans="1:9" x14ac:dyDescent="0.25">
      <c r="A322">
        <v>10420</v>
      </c>
      <c r="B322" s="1">
        <v>38501</v>
      </c>
      <c r="C322" s="1">
        <v>38510</v>
      </c>
      <c r="D322" t="s">
        <v>9</v>
      </c>
      <c r="E322" t="s">
        <v>296</v>
      </c>
      <c r="F322" t="s">
        <v>9</v>
      </c>
      <c r="G322">
        <v>282</v>
      </c>
      <c r="H322" t="str">
        <f>YEAR(orders[[#This Row],[orderDate]])&amp;"-Q"&amp;ROUNDUP(MONTH(orders[[#This Row],[orderDate]])/3,0)</f>
        <v>2005-Q2</v>
      </c>
      <c r="I322" t="str">
        <f>YEAR(orders[[#This Row],[orderDate]])&amp;"-"&amp;TEXT(MONTH(orders[[#This Row],[orderDate]]),"00")</f>
        <v>2005-05</v>
      </c>
    </row>
    <row r="323" spans="1:9" x14ac:dyDescent="0.25">
      <c r="A323">
        <v>10421</v>
      </c>
      <c r="B323" s="1">
        <v>38501</v>
      </c>
      <c r="C323" s="1">
        <v>38509</v>
      </c>
      <c r="D323" t="s">
        <v>9</v>
      </c>
      <c r="E323" t="s">
        <v>296</v>
      </c>
      <c r="F323" t="s">
        <v>297</v>
      </c>
      <c r="G323">
        <v>124</v>
      </c>
      <c r="H323" t="str">
        <f>YEAR(orders[[#This Row],[orderDate]])&amp;"-Q"&amp;ROUNDUP(MONTH(orders[[#This Row],[orderDate]])/3,0)</f>
        <v>2005-Q2</v>
      </c>
      <c r="I323" t="str">
        <f>YEAR(orders[[#This Row],[orderDate]])&amp;"-"&amp;TEXT(MONTH(orders[[#This Row],[orderDate]]),"00")</f>
        <v>2005-05</v>
      </c>
    </row>
    <row r="324" spans="1:9" x14ac:dyDescent="0.25">
      <c r="A324">
        <v>10422</v>
      </c>
      <c r="B324" s="1">
        <v>38502</v>
      </c>
      <c r="C324" s="1">
        <v>38514</v>
      </c>
      <c r="D324" t="s">
        <v>9</v>
      </c>
      <c r="E324" t="s">
        <v>296</v>
      </c>
      <c r="F324" t="s">
        <v>9</v>
      </c>
      <c r="G324">
        <v>157</v>
      </c>
      <c r="H324" t="str">
        <f>YEAR(orders[[#This Row],[orderDate]])&amp;"-Q"&amp;ROUNDUP(MONTH(orders[[#This Row],[orderDate]])/3,0)</f>
        <v>2005-Q2</v>
      </c>
      <c r="I324" t="str">
        <f>YEAR(orders[[#This Row],[orderDate]])&amp;"-"&amp;TEXT(MONTH(orders[[#This Row],[orderDate]]),"00")</f>
        <v>2005-05</v>
      </c>
    </row>
    <row r="325" spans="1:9" x14ac:dyDescent="0.25">
      <c r="A325">
        <v>10423</v>
      </c>
      <c r="B325" s="1">
        <v>38502</v>
      </c>
      <c r="C325" s="1">
        <v>38508</v>
      </c>
      <c r="D325" t="s">
        <v>9</v>
      </c>
      <c r="E325" t="s">
        <v>296</v>
      </c>
      <c r="F325" t="s">
        <v>9</v>
      </c>
      <c r="G325">
        <v>314</v>
      </c>
      <c r="H325" t="str">
        <f>YEAR(orders[[#This Row],[orderDate]])&amp;"-Q"&amp;ROUNDUP(MONTH(orders[[#This Row],[orderDate]])/3,0)</f>
        <v>2005-Q2</v>
      </c>
      <c r="I325" t="str">
        <f>YEAR(orders[[#This Row],[orderDate]])&amp;"-"&amp;TEXT(MONTH(orders[[#This Row],[orderDate]]),"00")</f>
        <v>2005-05</v>
      </c>
    </row>
    <row r="326" spans="1:9" x14ac:dyDescent="0.25">
      <c r="A326">
        <v>10424</v>
      </c>
      <c r="B326" s="1">
        <v>38503</v>
      </c>
      <c r="C326" s="1">
        <v>38511</v>
      </c>
      <c r="D326" t="s">
        <v>9</v>
      </c>
      <c r="E326" t="s">
        <v>296</v>
      </c>
      <c r="F326" t="s">
        <v>9</v>
      </c>
      <c r="G326">
        <v>141</v>
      </c>
      <c r="H326" t="str">
        <f>YEAR(orders[[#This Row],[orderDate]])&amp;"-Q"&amp;ROUNDUP(MONTH(orders[[#This Row],[orderDate]])/3,0)</f>
        <v>2005-Q2</v>
      </c>
      <c r="I326" t="str">
        <f>YEAR(orders[[#This Row],[orderDate]])&amp;"-"&amp;TEXT(MONTH(orders[[#This Row],[orderDate]]),"00")</f>
        <v>2005-05</v>
      </c>
    </row>
    <row r="327" spans="1:9" x14ac:dyDescent="0.25">
      <c r="A327">
        <v>10425</v>
      </c>
      <c r="B327" s="1">
        <v>38503</v>
      </c>
      <c r="C327" s="1">
        <v>38510</v>
      </c>
      <c r="D327" t="s">
        <v>9</v>
      </c>
      <c r="E327" t="s">
        <v>296</v>
      </c>
      <c r="F327" t="s">
        <v>9</v>
      </c>
      <c r="G327">
        <v>119</v>
      </c>
      <c r="H327" t="str">
        <f>YEAR(orders[[#This Row],[orderDate]])&amp;"-Q"&amp;ROUNDUP(MONTH(orders[[#This Row],[orderDate]])/3,0)</f>
        <v>2005-Q2</v>
      </c>
      <c r="I327" t="str">
        <f>YEAR(orders[[#This Row],[orderDate]])&amp;"-"&amp;TEXT(MONTH(orders[[#This Row],[orderDate]]),"00")</f>
        <v>2005-05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BE876-CFB7-4974-98CB-AEA850FB32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Resources</vt:lpstr>
      <vt:lpstr>QTR_Revenue</vt:lpstr>
      <vt:lpstr>TimeSeries</vt:lpstr>
      <vt:lpstr>Regression</vt:lpstr>
      <vt:lpstr>RegressionSample</vt:lpstr>
      <vt:lpstr>products</vt:lpstr>
      <vt:lpstr>orderdetails</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Kunaal Naik</cp:lastModifiedBy>
  <dcterms:created xsi:type="dcterms:W3CDTF">2015-06-05T18:17:20Z</dcterms:created>
  <dcterms:modified xsi:type="dcterms:W3CDTF">2024-05-19T11:45:24Z</dcterms:modified>
</cp:coreProperties>
</file>