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_Basics\R Basics IPBA 11\R Data Manipulation\"/>
    </mc:Choice>
  </mc:AlternateContent>
  <xr:revisionPtr revIDLastSave="0" documentId="13_ncr:1_{C77120E2-66EF-4DA3-8DA1-3E83EA9D691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4" r:id="rId1"/>
    <sheet name="Sheet4" sheetId="7" r:id="rId2"/>
    <sheet name="retail_sales" sheetId="1" r:id="rId3"/>
    <sheet name="retail_new" sheetId="6" r:id="rId4"/>
    <sheet name="sort_cost" sheetId="5" r:id="rId5"/>
    <sheet name="player" sheetId="2" r:id="rId6"/>
    <sheet name="dataframe_subset" sheetId="3" r:id="rId7"/>
  </sheets>
  <definedNames>
    <definedName name="_xlnm._FilterDatabase" localSheetId="5" hidden="1">player!$B$2:$D$8</definedName>
    <definedName name="_xlnm._FilterDatabase" localSheetId="3" hidden="1">retail_new!$A$1:$K$26</definedName>
    <definedName name="_xlnm._FilterDatabase" localSheetId="2" hidden="1">retail_sales!$A$2:$K$27</definedName>
    <definedName name="_xlnm._FilterDatabase" localSheetId="4" hidden="1">sort_cost!$A$1:$K$26</definedName>
  </definedNames>
  <calcPr calcId="191029"/>
  <pivotCaches>
    <pivotCache cacheId="0" r:id="rId8"/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B1" i="1"/>
  <c r="C1" i="1"/>
  <c r="D1" i="1"/>
  <c r="E1" i="1"/>
  <c r="F1" i="1"/>
  <c r="G1" i="1"/>
  <c r="H1" i="1"/>
  <c r="I1" i="1"/>
  <c r="J1" i="1"/>
  <c r="A1" i="1"/>
  <c r="K16" i="1"/>
  <c r="K14" i="1"/>
  <c r="K26" i="6"/>
  <c r="K2" i="6"/>
  <c r="K24" i="6"/>
  <c r="K19" i="6"/>
  <c r="K15" i="6"/>
  <c r="K12" i="6"/>
  <c r="K13" i="6"/>
  <c r="K6" i="6"/>
  <c r="K18" i="6"/>
  <c r="K22" i="6"/>
  <c r="K8" i="6"/>
  <c r="K11" i="6"/>
  <c r="K17" i="6"/>
  <c r="K9" i="6"/>
  <c r="K14" i="6"/>
  <c r="K21" i="6"/>
  <c r="K25" i="6"/>
  <c r="K20" i="6"/>
  <c r="K16" i="6"/>
  <c r="K23" i="6"/>
  <c r="K10" i="6"/>
  <c r="K7" i="6"/>
  <c r="K5" i="6"/>
  <c r="K4" i="6"/>
  <c r="K3" i="6"/>
  <c r="K20" i="5"/>
  <c r="K4" i="5"/>
  <c r="K15" i="5"/>
  <c r="K14" i="5"/>
  <c r="K12" i="5"/>
  <c r="K11" i="5"/>
  <c r="K10" i="5"/>
  <c r="K7" i="5"/>
  <c r="K22" i="5"/>
  <c r="K21" i="5"/>
  <c r="K9" i="5"/>
  <c r="K26" i="5"/>
  <c r="K25" i="5"/>
  <c r="K24" i="5"/>
  <c r="K23" i="5"/>
  <c r="K19" i="5"/>
  <c r="K18" i="5"/>
  <c r="K17" i="5"/>
  <c r="K16" i="5"/>
  <c r="K13" i="5"/>
  <c r="K8" i="5"/>
  <c r="K6" i="5"/>
  <c r="K5" i="5"/>
  <c r="K3" i="5"/>
  <c r="K2" i="5"/>
  <c r="K19" i="1"/>
  <c r="K6" i="1"/>
  <c r="K24" i="1"/>
  <c r="K12" i="1"/>
  <c r="K27" i="1"/>
  <c r="K13" i="1"/>
  <c r="K15" i="1"/>
  <c r="K25" i="1"/>
  <c r="K17" i="1"/>
  <c r="K22" i="1"/>
  <c r="K8" i="1"/>
  <c r="K4" i="1"/>
  <c r="K5" i="1"/>
  <c r="K7" i="1"/>
  <c r="K9" i="1"/>
  <c r="K10" i="1"/>
  <c r="K11" i="1"/>
  <c r="K18" i="1"/>
  <c r="K21" i="1"/>
  <c r="K23" i="1"/>
  <c r="K3" i="1"/>
  <c r="K20" i="1"/>
  <c r="K26" i="1"/>
  <c r="F4" i="3" a="1"/>
  <c r="F4" i="3" s="1"/>
  <c r="G5" i="2"/>
  <c r="F5" i="2"/>
  <c r="D4" i="2"/>
  <c r="D5" i="2"/>
  <c r="D6" i="2"/>
  <c r="D7" i="2"/>
  <c r="D8" i="2"/>
  <c r="D3" i="2"/>
  <c r="K1" i="1" l="1"/>
  <c r="D11" i="2"/>
  <c r="D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<sst xmlns="http://schemas.openxmlformats.org/spreadsheetml/2006/main" count="390" uniqueCount="42">
  <si>
    <t>Supplier</t>
  </si>
  <si>
    <t>City</t>
  </si>
  <si>
    <t>Item_Category</t>
  </si>
  <si>
    <t>Month</t>
  </si>
  <si>
    <t xml:space="preserve"> Cost </t>
  </si>
  <si>
    <t xml:space="preserve">  Revenue  </t>
  </si>
  <si>
    <t xml:space="preserve"> Unit_Price </t>
  </si>
  <si>
    <t>Units_Available</t>
  </si>
  <si>
    <t>Units_Sold</t>
  </si>
  <si>
    <t>Bantam Books</t>
  </si>
  <si>
    <t>Annapolis</t>
  </si>
  <si>
    <t>Art &amp; Architecture</t>
  </si>
  <si>
    <t>Feb</t>
  </si>
  <si>
    <t>Mar</t>
  </si>
  <si>
    <t>Apr</t>
  </si>
  <si>
    <t>May</t>
  </si>
  <si>
    <t>Jun</t>
  </si>
  <si>
    <t>Aug</t>
  </si>
  <si>
    <t>Oct</t>
  </si>
  <si>
    <t>Dec</t>
  </si>
  <si>
    <t>Jan</t>
  </si>
  <si>
    <t>Jul</t>
  </si>
  <si>
    <t>Business Administration</t>
  </si>
  <si>
    <t>Sep</t>
  </si>
  <si>
    <t>Literature</t>
  </si>
  <si>
    <t>Nov</t>
  </si>
  <si>
    <t>Sports &amp; Health</t>
  </si>
  <si>
    <t>Player1</t>
  </si>
  <si>
    <t>Half_Century</t>
  </si>
  <si>
    <t xml:space="preserve">number of centuries </t>
  </si>
  <si>
    <t>length of vector</t>
  </si>
  <si>
    <t>Index</t>
  </si>
  <si>
    <t>which have half</t>
  </si>
  <si>
    <t xml:space="preserve">2,3,5,6 </t>
  </si>
  <si>
    <t>'1:3</t>
  </si>
  <si>
    <t>c(2,4)</t>
  </si>
  <si>
    <t>Total_Units</t>
  </si>
  <si>
    <t>Row Labels</t>
  </si>
  <si>
    <t>Grand Total</t>
  </si>
  <si>
    <t>index</t>
  </si>
  <si>
    <t>Missing_Cost</t>
  </si>
  <si>
    <t xml:space="preserve">Sum of   Revenue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</si>
</sst>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0" fontId="0" fillId="0" borderId="0" xfId="0" quotePrefix="1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4577.451686458335" createdVersion="7" refreshedVersion="7" minRefreshableVersion="3" recordCount="25" xr:uid="{3D614A7E-FC7D-4243-9E77-37AB3E140C94}">
  <cacheSource type="worksheet">
    <worksheetSource ref="B2:K27" sheet="retail_sales"/>
  </cacheSource>
  <cacheFields count="10">
    <cacheField name="Supplier" numFmtId="0">
      <sharedItems/>
    </cacheField>
    <cacheField name="City" numFmtId="0">
      <sharedItems count="1">
        <s v="Annapolis"/>
      </sharedItems>
    </cacheField>
    <cacheField name="Item_Category" numFmtId="0">
      <sharedItems count="4">
        <s v="Art &amp; Architecture"/>
        <s v="Business Administration"/>
        <s v="Literature"/>
        <s v="Sports &amp; Health"/>
      </sharedItems>
    </cacheField>
    <cacheField name="Month" numFmtId="0">
      <sharedItems count="12">
        <s v="Feb"/>
        <s v="Mar"/>
        <s v="Apr"/>
        <s v="May"/>
        <s v="Jun"/>
        <s v="Aug"/>
        <s v="Oct"/>
        <s v="Dec"/>
        <s v="Jan"/>
        <s v="Jul"/>
        <s v="Sep"/>
        <s v="Nov"/>
      </sharedItems>
    </cacheField>
    <cacheField name=" Cost " numFmtId="0">
      <sharedItems containsString="0" containsBlank="1" containsNumber="1" containsInteger="1" minValue="1333" maxValue="99754"/>
    </cacheField>
    <cacheField name="  Revenue  " numFmtId="0">
      <sharedItems containsString="0" containsBlank="1" containsNumber="1" containsInteger="1" minValue="2221" maxValue="142506"/>
    </cacheField>
    <cacheField name=" Unit_Price " numFmtId="0">
      <sharedItems containsSemiMixedTypes="0" containsString="0" containsNumber="1" containsInteger="1" minValue="12" maxValue="438"/>
    </cacheField>
    <cacheField name="Units_Available" numFmtId="0">
      <sharedItems containsString="0" containsBlank="1" containsNumber="1" containsInteger="1" minValue="84" maxValue="1479"/>
    </cacheField>
    <cacheField name="Units_Sold" numFmtId="0">
      <sharedItems containsString="0" containsBlank="1" containsNumber="1" containsInteger="1" minValue="46" maxValue="484"/>
    </cacheField>
    <cacheField name="Total_Units" numFmtId="0">
      <sharedItems containsSemiMixedTypes="0" containsString="0" containsNumber="1" containsInteger="1" minValue="46" maxValue="18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4577.545240509258" createdVersion="7" refreshedVersion="7" minRefreshableVersion="3" recordCount="25" xr:uid="{5296FDCA-57A8-479B-B833-D4C08A0B5C11}">
  <cacheSource type="worksheet">
    <worksheetSource name="Table3"/>
  </cacheSource>
  <cacheFields count="12">
    <cacheField name="index" numFmtId="0">
      <sharedItems containsSemiMixedTypes="0" containsString="0" containsNumber="1" containsInteger="1" minValue="1" maxValue="25"/>
    </cacheField>
    <cacheField name="Supplier" numFmtId="0">
      <sharedItems/>
    </cacheField>
    <cacheField name="City" numFmtId="0">
      <sharedItems/>
    </cacheField>
    <cacheField name="Item_Category" numFmtId="0">
      <sharedItems count="4">
        <s v="Art &amp; Architecture"/>
        <s v="Business Administration"/>
        <s v="Literature"/>
        <s v="Sports &amp; Health"/>
      </sharedItems>
    </cacheField>
    <cacheField name="Month" numFmtId="0">
      <sharedItems/>
    </cacheField>
    <cacheField name=" Cost " numFmtId="0">
      <sharedItems containsString="0" containsBlank="1" containsNumber="1" containsInteger="1" minValue="1333" maxValue="99754"/>
    </cacheField>
    <cacheField name="  Revenue  " numFmtId="0">
      <sharedItems containsString="0" containsBlank="1" containsNumber="1" containsInteger="1" minValue="2221" maxValue="142506"/>
    </cacheField>
    <cacheField name=" Unit_Price " numFmtId="0">
      <sharedItems containsSemiMixedTypes="0" containsString="0" containsNumber="1" containsInteger="1" minValue="12" maxValue="438"/>
    </cacheField>
    <cacheField name="Units_Available" numFmtId="0">
      <sharedItems containsString="0" containsBlank="1" containsNumber="1" containsInteger="1" minValue="84" maxValue="1479"/>
    </cacheField>
    <cacheField name="Units_Sold" numFmtId="0">
      <sharedItems containsString="0" containsBlank="1" containsNumber="1" containsInteger="1" minValue="46" maxValue="484"/>
    </cacheField>
    <cacheField name="Total_Units" numFmtId="0">
      <sharedItems containsSemiMixedTypes="0" containsString="0" containsNumber="1" containsInteger="1" minValue="46" maxValue="1889"/>
    </cacheField>
    <cacheField name="Missing_Cos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Bantam Books"/>
    <x v="0"/>
    <x v="0"/>
    <x v="0"/>
    <n v="38136"/>
    <n v="47670"/>
    <n v="105"/>
    <n v="655"/>
    <n v="454"/>
    <n v="1109"/>
  </r>
  <r>
    <s v="Bantam Books"/>
    <x v="0"/>
    <x v="0"/>
    <x v="1"/>
    <n v="11919"/>
    <n v="19866"/>
    <n v="51"/>
    <n v="291"/>
    <n v="388"/>
    <n v="679"/>
  </r>
  <r>
    <s v="Bantam Books"/>
    <x v="0"/>
    <x v="0"/>
    <x v="2"/>
    <n v="2879"/>
    <n v="4112"/>
    <n v="14"/>
    <n v="541"/>
    <n v="298"/>
    <n v="839"/>
  </r>
  <r>
    <s v="Bantam Books"/>
    <x v="0"/>
    <x v="0"/>
    <x v="3"/>
    <n v="99754"/>
    <n v="142506"/>
    <n v="305"/>
    <n v="302"/>
    <n v="468"/>
    <n v="770"/>
  </r>
  <r>
    <s v="Bantam Books"/>
    <x v="0"/>
    <x v="0"/>
    <x v="4"/>
    <n v="1705"/>
    <n v="2436"/>
    <n v="21"/>
    <n v="1063"/>
    <n v="116"/>
    <n v="1179"/>
  </r>
  <r>
    <s v="Bantam Books"/>
    <x v="0"/>
    <x v="0"/>
    <x v="5"/>
    <n v="2883"/>
    <n v="4804"/>
    <n v="16"/>
    <n v="1211"/>
    <n v="306"/>
    <n v="1517"/>
  </r>
  <r>
    <s v="Bantam Books"/>
    <x v="0"/>
    <x v="0"/>
    <x v="6"/>
    <n v="39676"/>
    <n v="66126"/>
    <n v="155"/>
    <n v="1165"/>
    <n v="428"/>
    <n v="1593"/>
  </r>
  <r>
    <s v="Bantam Books"/>
    <x v="0"/>
    <x v="0"/>
    <x v="7"/>
    <n v="1561"/>
    <n v="2602"/>
    <n v="57"/>
    <m/>
    <n v="46"/>
    <n v="46"/>
  </r>
  <r>
    <s v="Bantam Books"/>
    <x v="0"/>
    <x v="0"/>
    <x v="8"/>
    <n v="2782"/>
    <n v="3974"/>
    <n v="14"/>
    <n v="84"/>
    <n v="289"/>
    <n v="373"/>
  </r>
  <r>
    <s v="Bantam Books"/>
    <x v="0"/>
    <x v="0"/>
    <x v="3"/>
    <m/>
    <n v="19936"/>
    <n v="51"/>
    <n v="207"/>
    <n v="394"/>
    <n v="601"/>
  </r>
  <r>
    <s v="Bantam Books"/>
    <x v="0"/>
    <x v="0"/>
    <x v="4"/>
    <n v="1333"/>
    <n v="2221"/>
    <n v="16"/>
    <n v="1140"/>
    <n v="136"/>
    <n v="1276"/>
  </r>
  <r>
    <s v="Bantam Books"/>
    <x v="0"/>
    <x v="0"/>
    <x v="9"/>
    <n v="87891"/>
    <m/>
    <n v="234"/>
    <n v="1322"/>
    <n v="469"/>
    <n v="1791"/>
  </r>
  <r>
    <s v="Bantam Books"/>
    <x v="0"/>
    <x v="0"/>
    <x v="6"/>
    <n v="4404"/>
    <n v="6292"/>
    <n v="13"/>
    <n v="1405"/>
    <n v="484"/>
    <n v="1889"/>
  </r>
  <r>
    <s v="Bantam Books"/>
    <x v="0"/>
    <x v="0"/>
    <x v="7"/>
    <n v="2804"/>
    <n v="4674"/>
    <n v="12"/>
    <n v="729"/>
    <n v="399"/>
    <n v="1128"/>
  </r>
  <r>
    <s v="Bantam Books"/>
    <x v="0"/>
    <x v="1"/>
    <x v="5"/>
    <n v="1830"/>
    <n v="3051"/>
    <n v="15"/>
    <n v="411"/>
    <n v="208"/>
    <n v="619"/>
  </r>
  <r>
    <s v="Bantam Books"/>
    <x v="0"/>
    <x v="1"/>
    <x v="10"/>
    <n v="2247"/>
    <n v="3745"/>
    <n v="14"/>
    <n v="1293"/>
    <n v="274"/>
    <n v="1567"/>
  </r>
  <r>
    <s v="Bantam Books"/>
    <x v="0"/>
    <x v="1"/>
    <x v="6"/>
    <n v="9613"/>
    <n v="19227"/>
    <n v="69"/>
    <n v="280"/>
    <n v="280"/>
    <n v="560"/>
  </r>
  <r>
    <s v="Bantam Books"/>
    <x v="0"/>
    <x v="2"/>
    <x v="4"/>
    <n v="32247"/>
    <n v="53744"/>
    <n v="132"/>
    <n v="413"/>
    <n v="406"/>
    <n v="819"/>
  </r>
  <r>
    <s v="Bantam Books"/>
    <x v="0"/>
    <x v="2"/>
    <x v="6"/>
    <n v="7571"/>
    <n v="12618"/>
    <n v="38"/>
    <n v="1479"/>
    <n v="335"/>
    <n v="1814"/>
  </r>
  <r>
    <s v="Bantam Books"/>
    <x v="0"/>
    <x v="2"/>
    <x v="11"/>
    <n v="4738"/>
    <n v="7896"/>
    <n v="18"/>
    <n v="123"/>
    <n v="448"/>
    <n v="571"/>
  </r>
  <r>
    <s v="Bantam Books"/>
    <x v="0"/>
    <x v="2"/>
    <x v="8"/>
    <n v="8915"/>
    <n v="14858"/>
    <n v="36"/>
    <n v="830"/>
    <m/>
    <n v="830"/>
  </r>
  <r>
    <s v="Bantam Books"/>
    <x v="0"/>
    <x v="2"/>
    <x v="0"/>
    <n v="4126"/>
    <n v="5158"/>
    <n v="15"/>
    <n v="272"/>
    <n v="341"/>
    <n v="613"/>
  </r>
  <r>
    <s v="Bantam Books"/>
    <x v="0"/>
    <x v="2"/>
    <x v="3"/>
    <n v="3010"/>
    <n v="3762"/>
    <n v="13"/>
    <n v="567"/>
    <n v="285"/>
    <n v="852"/>
  </r>
  <r>
    <s v="Bantam Books"/>
    <x v="0"/>
    <x v="3"/>
    <x v="8"/>
    <n v="2413"/>
    <n v="4022"/>
    <n v="12"/>
    <n v="920"/>
    <n v="325"/>
    <n v="1245"/>
  </r>
  <r>
    <s v="Bantam Books"/>
    <x v="0"/>
    <x v="3"/>
    <x v="0"/>
    <n v="70221"/>
    <n v="117035"/>
    <n v="438"/>
    <n v="1391"/>
    <n v="267"/>
    <n v="16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s v="Bantam Books"/>
    <s v="Annapolis"/>
    <x v="0"/>
    <s v="May"/>
    <n v="99754"/>
    <n v="142506"/>
    <n v="305"/>
    <n v="302"/>
    <n v="468"/>
    <n v="770"/>
    <n v="0"/>
  </r>
  <r>
    <n v="2"/>
    <s v="Bantam Books"/>
    <s v="Annapolis"/>
    <x v="0"/>
    <s v="Jul"/>
    <n v="87891"/>
    <m/>
    <n v="234"/>
    <n v="1322"/>
    <n v="469"/>
    <n v="1791"/>
    <n v="0"/>
  </r>
  <r>
    <n v="3"/>
    <s v="Bantam Books"/>
    <s v="Annapolis"/>
    <x v="0"/>
    <s v="Oct"/>
    <n v="39676"/>
    <n v="66126"/>
    <n v="155"/>
    <n v="1165"/>
    <n v="428"/>
    <n v="1593"/>
    <n v="0"/>
  </r>
  <r>
    <n v="4"/>
    <s v="Bantam Books"/>
    <s v="Annapolis"/>
    <x v="0"/>
    <s v="Feb"/>
    <m/>
    <n v="47670"/>
    <n v="105"/>
    <n v="655"/>
    <n v="454"/>
    <n v="1109"/>
    <n v="1"/>
  </r>
  <r>
    <n v="5"/>
    <s v="Bantam Books"/>
    <s v="Annapolis"/>
    <x v="0"/>
    <s v="Mar"/>
    <n v="11919"/>
    <n v="19866"/>
    <n v="51"/>
    <n v="291"/>
    <n v="388"/>
    <n v="679"/>
    <n v="0"/>
  </r>
  <r>
    <n v="6"/>
    <s v="Bantam Books"/>
    <s v="Annapolis"/>
    <x v="0"/>
    <s v="Oct"/>
    <m/>
    <n v="6292"/>
    <n v="13"/>
    <n v="1405"/>
    <n v="484"/>
    <n v="1889"/>
    <n v="1"/>
  </r>
  <r>
    <n v="7"/>
    <s v="Bantam Books"/>
    <s v="Annapolis"/>
    <x v="0"/>
    <s v="Aug"/>
    <n v="2883"/>
    <n v="4804"/>
    <n v="16"/>
    <n v="1211"/>
    <n v="306"/>
    <n v="1517"/>
    <n v="0"/>
  </r>
  <r>
    <n v="8"/>
    <s v="Bantam Books"/>
    <s v="Annapolis"/>
    <x v="0"/>
    <s v="Apr"/>
    <n v="2879"/>
    <n v="4112"/>
    <n v="14"/>
    <n v="541"/>
    <n v="298"/>
    <n v="839"/>
    <n v="0"/>
  </r>
  <r>
    <n v="9"/>
    <s v="Bantam Books"/>
    <s v="Annapolis"/>
    <x v="0"/>
    <s v="Dec"/>
    <m/>
    <n v="4674"/>
    <n v="12"/>
    <n v="729"/>
    <n v="399"/>
    <n v="1128"/>
    <n v="1"/>
  </r>
  <r>
    <n v="10"/>
    <s v="Bantam Books"/>
    <s v="Annapolis"/>
    <x v="0"/>
    <s v="Jan"/>
    <n v="2782"/>
    <n v="3974"/>
    <n v="14"/>
    <n v="84"/>
    <n v="289"/>
    <n v="373"/>
    <n v="0"/>
  </r>
  <r>
    <n v="11"/>
    <s v="Bantam Books"/>
    <s v="Annapolis"/>
    <x v="0"/>
    <s v="Jun"/>
    <n v="1705"/>
    <n v="2436"/>
    <n v="21"/>
    <n v="1063"/>
    <n v="116"/>
    <n v="1179"/>
    <n v="0"/>
  </r>
  <r>
    <n v="12"/>
    <s v="Bantam Books"/>
    <s v="Annapolis"/>
    <x v="0"/>
    <s v="Dec"/>
    <n v="1561"/>
    <n v="2602"/>
    <n v="57"/>
    <m/>
    <n v="46"/>
    <n v="46"/>
    <n v="0"/>
  </r>
  <r>
    <n v="13"/>
    <s v="Bantam Books"/>
    <s v="Annapolis"/>
    <x v="0"/>
    <s v="Jun"/>
    <n v="1333"/>
    <n v="2221"/>
    <n v="16"/>
    <n v="1140"/>
    <n v="136"/>
    <n v="1276"/>
    <n v="0"/>
  </r>
  <r>
    <n v="14"/>
    <s v="Bantam Books"/>
    <s v="Annapolis"/>
    <x v="0"/>
    <s v="May"/>
    <m/>
    <n v="19936"/>
    <n v="51"/>
    <n v="207"/>
    <n v="394"/>
    <n v="601"/>
    <n v="1"/>
  </r>
  <r>
    <n v="15"/>
    <s v="Bantam Books"/>
    <s v="Annapolis"/>
    <x v="1"/>
    <s v="Oct"/>
    <n v="9613"/>
    <n v="19227"/>
    <n v="69"/>
    <n v="280"/>
    <n v="280"/>
    <n v="560"/>
    <n v="0"/>
  </r>
  <r>
    <n v="16"/>
    <s v="Bantam Books"/>
    <s v="Annapolis"/>
    <x v="1"/>
    <s v="Sep"/>
    <n v="2247"/>
    <n v="3745"/>
    <n v="14"/>
    <n v="1293"/>
    <n v="274"/>
    <n v="1567"/>
    <n v="0"/>
  </r>
  <r>
    <n v="17"/>
    <s v="Bantam Books"/>
    <s v="Annapolis"/>
    <x v="1"/>
    <s v="Aug"/>
    <n v="1830"/>
    <n v="3051"/>
    <n v="15"/>
    <n v="411"/>
    <n v="208"/>
    <n v="619"/>
    <n v="0"/>
  </r>
  <r>
    <n v="18"/>
    <s v="Bantam Books"/>
    <s v="Annapolis"/>
    <x v="2"/>
    <s v="Jun"/>
    <n v="32247"/>
    <n v="53744"/>
    <n v="132"/>
    <n v="413"/>
    <n v="406"/>
    <n v="819"/>
    <n v="0"/>
  </r>
  <r>
    <n v="19"/>
    <s v="Bantam Books"/>
    <s v="Annapolis"/>
    <x v="2"/>
    <s v="Jan"/>
    <n v="8915"/>
    <n v="14858"/>
    <n v="36"/>
    <n v="830"/>
    <m/>
    <n v="830"/>
    <n v="0"/>
  </r>
  <r>
    <n v="20"/>
    <s v="Bantam Books"/>
    <s v="Annapolis"/>
    <x v="2"/>
    <s v="Oct"/>
    <m/>
    <n v="12618"/>
    <n v="38"/>
    <n v="1479"/>
    <n v="335"/>
    <n v="1814"/>
    <n v="1"/>
  </r>
  <r>
    <n v="21"/>
    <s v="Bantam Books"/>
    <s v="Annapolis"/>
    <x v="2"/>
    <s v="Nov"/>
    <n v="4738"/>
    <n v="7896"/>
    <n v="18"/>
    <n v="123"/>
    <n v="448"/>
    <n v="571"/>
    <n v="0"/>
  </r>
  <r>
    <n v="22"/>
    <s v="Bantam Books"/>
    <s v="Annapolis"/>
    <x v="2"/>
    <s v="Feb"/>
    <n v="4126"/>
    <n v="5158"/>
    <n v="15"/>
    <n v="272"/>
    <n v="341"/>
    <n v="613"/>
    <n v="0"/>
  </r>
  <r>
    <n v="23"/>
    <s v="Bantam Books"/>
    <s v="Annapolis"/>
    <x v="2"/>
    <s v="May"/>
    <n v="3010"/>
    <n v="3762"/>
    <n v="13"/>
    <n v="567"/>
    <n v="285"/>
    <n v="852"/>
    <n v="0"/>
  </r>
  <r>
    <n v="24"/>
    <s v="Bantam Books"/>
    <s v="Annapolis"/>
    <x v="3"/>
    <s v="Feb"/>
    <n v="70221"/>
    <n v="117035"/>
    <n v="438"/>
    <n v="1391"/>
    <n v="267"/>
    <n v="1658"/>
    <n v="0"/>
  </r>
  <r>
    <n v="25"/>
    <s v="Bantam Books"/>
    <s v="Annapolis"/>
    <x v="3"/>
    <s v="Jan"/>
    <n v="2413"/>
    <n v="4022"/>
    <n v="12"/>
    <n v="920"/>
    <n v="325"/>
    <n v="124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6D72D-D597-401D-9F37-27A3D244DE2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8" firstHeaderRow="1" firstDataRow="1" firstDataCol="1"/>
  <pivotFields count="10">
    <pivotField showAll="0"/>
    <pivotField showAll="0">
      <items count="2"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13">
        <item x="8"/>
        <item x="0"/>
        <item x="1"/>
        <item x="2"/>
        <item x="3"/>
        <item x="4"/>
        <item x="9"/>
        <item x="5"/>
        <item x="10"/>
        <item x="6"/>
        <item x="11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8BBB91-8EFE-4726-BAF4-383C5314933F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12">
    <pivotField showAll="0"/>
    <pivotField showAll="0"/>
    <pivotField showAll="0"/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3"/>
    </i>
    <i>
      <x v="2"/>
    </i>
    <i>
      <x v="1"/>
    </i>
    <i t="grand">
      <x/>
    </i>
  </rowItems>
  <colItems count="1">
    <i/>
  </colItems>
  <dataFields count="1">
    <dataField name="Sum of   Revenue  " fld="6" baseField="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CD33F3-9E12-405E-A7D3-99576C6DD4C4}" name="Table3" displayName="Table3" ref="A2:L27" totalsRowShown="0">
  <autoFilter ref="A2:L27" xr:uid="{DFCD33F3-9E12-405E-A7D3-99576C6DD4C4}"/>
  <tableColumns count="12">
    <tableColumn id="1" xr3:uid="{DFDC5D6F-4BDE-4A75-AA6C-92BB70F00D8B}" name="index"/>
    <tableColumn id="2" xr3:uid="{FECCBFB7-9AE8-4C66-8FDF-D03BF01101F3}" name="Supplier"/>
    <tableColumn id="3" xr3:uid="{82B69676-9871-488C-8F5E-41A6019885B1}" name="City"/>
    <tableColumn id="4" xr3:uid="{42F10FDC-F8EE-414E-BB46-41881BEB5A8F}" name="Item_Category"/>
    <tableColumn id="5" xr3:uid="{BABFD459-A1CC-4491-960F-3B920601757B}" name="Month"/>
    <tableColumn id="6" xr3:uid="{5954BDCE-F52C-4E7D-B75C-B72286E4F9DB}" name=" Cost "/>
    <tableColumn id="7" xr3:uid="{73DE2857-0038-4FF6-97B7-E07474F8AC4A}" name="  Revenue  "/>
    <tableColumn id="8" xr3:uid="{11145848-7354-4E11-A761-35E6BAA59B8D}" name=" Unit_Price "/>
    <tableColumn id="9" xr3:uid="{381FDD54-CAB9-4764-8AAC-B84EDA08FAEC}" name="Units_Available"/>
    <tableColumn id="10" xr3:uid="{3D219680-7CBC-4488-975D-0794F59CE15E}" name="Units_Sold"/>
    <tableColumn id="11" xr3:uid="{9D3E01EA-4B0E-459D-A20A-8C8341191845}" name="Total_Units">
      <calculatedColumnFormula>SUM(I3:J3)</calculatedColumnFormula>
    </tableColumn>
    <tableColumn id="12" xr3:uid="{240D6DE3-C75F-4C15-A904-3C1409FD462D}" name="Missing_Cost" dataDxfId="0">
      <calculatedColumnFormula>IF(Table3[[#This Row],[ Cost ]]="",1,0)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63FF-8BA4-40B3-9FA5-4D528AB948EC}">
  <dimension ref="A3:A8"/>
  <sheetViews>
    <sheetView zoomScale="150" zoomScaleNormal="150" workbookViewId="0">
      <selection activeCell="C16" sqref="C16"/>
    </sheetView>
  </sheetViews>
  <sheetFormatPr defaultRowHeight="16.5" x14ac:dyDescent="0.3"/>
  <cols>
    <col min="1" max="1" width="19.77734375" bestFit="1" customWidth="1"/>
  </cols>
  <sheetData>
    <row r="3" spans="1:1" x14ac:dyDescent="0.3">
      <c r="A3" s="8" t="s">
        <v>37</v>
      </c>
    </row>
    <row r="4" spans="1:1" x14ac:dyDescent="0.3">
      <c r="A4" s="9" t="s">
        <v>11</v>
      </c>
    </row>
    <row r="5" spans="1:1" x14ac:dyDescent="0.3">
      <c r="A5" s="9" t="s">
        <v>22</v>
      </c>
    </row>
    <row r="6" spans="1:1" x14ac:dyDescent="0.3">
      <c r="A6" s="9" t="s">
        <v>24</v>
      </c>
    </row>
    <row r="7" spans="1:1" x14ac:dyDescent="0.3">
      <c r="A7" s="9" t="s">
        <v>26</v>
      </c>
    </row>
    <row r="8" spans="1:1" x14ac:dyDescent="0.3">
      <c r="A8" s="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2633-CBB3-4777-A329-9186575410BD}">
  <dimension ref="A3:B8"/>
  <sheetViews>
    <sheetView workbookViewId="0">
      <selection activeCell="B4" sqref="B4:B8"/>
    </sheetView>
  </sheetViews>
  <sheetFormatPr defaultRowHeight="16.5" x14ac:dyDescent="0.3"/>
  <cols>
    <col min="1" max="1" width="19.77734375" bestFit="1" customWidth="1"/>
    <col min="2" max="2" width="16.44140625" bestFit="1" customWidth="1"/>
  </cols>
  <sheetData>
    <row r="3" spans="1:2" x14ac:dyDescent="0.3">
      <c r="A3" s="8" t="s">
        <v>37</v>
      </c>
      <c r="B3" t="s">
        <v>41</v>
      </c>
    </row>
    <row r="4" spans="1:2" x14ac:dyDescent="0.3">
      <c r="A4" s="9" t="s">
        <v>11</v>
      </c>
      <c r="B4" s="12">
        <v>327219</v>
      </c>
    </row>
    <row r="5" spans="1:2" x14ac:dyDescent="0.3">
      <c r="A5" s="9" t="s">
        <v>26</v>
      </c>
      <c r="B5" s="12">
        <v>121057</v>
      </c>
    </row>
    <row r="6" spans="1:2" x14ac:dyDescent="0.3">
      <c r="A6" s="9" t="s">
        <v>24</v>
      </c>
      <c r="B6" s="12">
        <v>98036</v>
      </c>
    </row>
    <row r="7" spans="1:2" x14ac:dyDescent="0.3">
      <c r="A7" s="9" t="s">
        <v>22</v>
      </c>
      <c r="B7" s="12">
        <v>26023</v>
      </c>
    </row>
    <row r="8" spans="1:2" x14ac:dyDescent="0.3">
      <c r="A8" s="9" t="s">
        <v>38</v>
      </c>
      <c r="B8" s="12">
        <v>572335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110" zoomScaleNormal="110" workbookViewId="0">
      <selection activeCell="F6" sqref="D6:F6"/>
    </sheetView>
  </sheetViews>
  <sheetFormatPr defaultRowHeight="16.5" x14ac:dyDescent="0.3"/>
  <cols>
    <col min="2" max="2" width="12.33203125" bestFit="1" customWidth="1"/>
    <col min="4" max="4" width="19.77734375" bestFit="1" customWidth="1"/>
    <col min="7" max="7" width="10.44140625" customWidth="1"/>
    <col min="8" max="8" width="10.77734375" customWidth="1"/>
    <col min="9" max="9" width="13.77734375" customWidth="1"/>
    <col min="10" max="10" width="10.33203125" customWidth="1"/>
    <col min="11" max="11" width="11" bestFit="1" customWidth="1"/>
  </cols>
  <sheetData>
    <row r="1" spans="1:12" ht="17.25" thickBot="1" x14ac:dyDescent="0.35">
      <c r="A1">
        <f>COUNTBLANK(A3:A27)</f>
        <v>0</v>
      </c>
      <c r="B1">
        <f>COUNTBLANK(B3:B27)</f>
        <v>0</v>
      </c>
      <c r="C1">
        <f>COUNTBLANK(C3:C27)</f>
        <v>0</v>
      </c>
      <c r="D1">
        <f>COUNTBLANK(D3:D27)</f>
        <v>0</v>
      </c>
      <c r="E1">
        <f>COUNTBLANK(E3:E27)</f>
        <v>0</v>
      </c>
      <c r="F1">
        <f>COUNTBLANK(F3:F27)</f>
        <v>5</v>
      </c>
      <c r="G1">
        <f>COUNTBLANK(G3:G27)</f>
        <v>1</v>
      </c>
      <c r="H1">
        <f>COUNTBLANK(H3:H27)</f>
        <v>0</v>
      </c>
      <c r="I1">
        <f>COUNTBLANK(I3:I27)</f>
        <v>1</v>
      </c>
      <c r="J1">
        <f>COUNTBLANK(J3:J27)</f>
        <v>1</v>
      </c>
      <c r="K1">
        <f>COUNTBLANK(K3:K27)</f>
        <v>0</v>
      </c>
    </row>
    <row r="2" spans="1:12" x14ac:dyDescent="0.3">
      <c r="A2" t="s">
        <v>39</v>
      </c>
      <c r="B2" t="s">
        <v>0</v>
      </c>
      <c r="C2" t="s">
        <v>1</v>
      </c>
      <c r="D2" t="s">
        <v>2</v>
      </c>
      <c r="E2" s="1" t="s">
        <v>3</v>
      </c>
      <c r="F2" s="2" t="s">
        <v>4</v>
      </c>
      <c r="G2" t="s">
        <v>5</v>
      </c>
      <c r="H2" t="s">
        <v>6</v>
      </c>
      <c r="I2" t="s">
        <v>7</v>
      </c>
      <c r="J2" t="s">
        <v>8</v>
      </c>
      <c r="K2" t="s">
        <v>36</v>
      </c>
      <c r="L2" t="s">
        <v>40</v>
      </c>
    </row>
    <row r="3" spans="1:12" x14ac:dyDescent="0.3">
      <c r="A3">
        <v>1</v>
      </c>
      <c r="B3" t="s">
        <v>9</v>
      </c>
      <c r="C3" t="s">
        <v>10</v>
      </c>
      <c r="D3" t="s">
        <v>11</v>
      </c>
      <c r="E3" s="3" t="s">
        <v>15</v>
      </c>
      <c r="F3" s="4">
        <v>99754</v>
      </c>
      <c r="G3">
        <v>142506</v>
      </c>
      <c r="H3">
        <v>305</v>
      </c>
      <c r="I3">
        <v>302</v>
      </c>
      <c r="J3">
        <v>468</v>
      </c>
      <c r="K3">
        <f>SUM(I3:J3)</f>
        <v>770</v>
      </c>
      <c r="L3">
        <f>IF(Table3[[#This Row],[ Cost ]]="",1,0)</f>
        <v>0</v>
      </c>
    </row>
    <row r="4" spans="1:12" x14ac:dyDescent="0.3">
      <c r="A4">
        <v>2</v>
      </c>
      <c r="B4" t="s">
        <v>9</v>
      </c>
      <c r="C4" t="s">
        <v>10</v>
      </c>
      <c r="D4" t="s">
        <v>11</v>
      </c>
      <c r="E4" s="3" t="s">
        <v>21</v>
      </c>
      <c r="F4" s="4">
        <v>87891</v>
      </c>
      <c r="G4" s="11"/>
      <c r="H4">
        <v>234</v>
      </c>
      <c r="I4">
        <v>1322</v>
      </c>
      <c r="J4">
        <v>469</v>
      </c>
      <c r="K4">
        <f>SUM(I4:J4)</f>
        <v>1791</v>
      </c>
      <c r="L4">
        <f>IF(Table3[[#This Row],[ Cost ]]="",1,0)</f>
        <v>0</v>
      </c>
    </row>
    <row r="5" spans="1:12" x14ac:dyDescent="0.3">
      <c r="A5">
        <v>3</v>
      </c>
      <c r="B5" t="s">
        <v>9</v>
      </c>
      <c r="C5" t="s">
        <v>10</v>
      </c>
      <c r="D5" t="s">
        <v>11</v>
      </c>
      <c r="E5" s="3" t="s">
        <v>18</v>
      </c>
      <c r="F5" s="4">
        <v>39676</v>
      </c>
      <c r="G5">
        <v>66126</v>
      </c>
      <c r="H5">
        <v>155</v>
      </c>
      <c r="I5">
        <v>1165</v>
      </c>
      <c r="J5">
        <v>428</v>
      </c>
      <c r="K5">
        <f>SUM(I5:J5)</f>
        <v>1593</v>
      </c>
      <c r="L5">
        <f>IF(Table3[[#This Row],[ Cost ]]="",1,0)</f>
        <v>0</v>
      </c>
    </row>
    <row r="6" spans="1:12" x14ac:dyDescent="0.3">
      <c r="A6">
        <v>4</v>
      </c>
      <c r="B6" t="s">
        <v>9</v>
      </c>
      <c r="C6" t="s">
        <v>10</v>
      </c>
      <c r="D6" t="s">
        <v>11</v>
      </c>
      <c r="E6" s="3" t="s">
        <v>12</v>
      </c>
      <c r="F6" s="4"/>
      <c r="G6">
        <v>47670</v>
      </c>
      <c r="H6">
        <v>105</v>
      </c>
      <c r="I6">
        <v>655</v>
      </c>
      <c r="J6">
        <v>454</v>
      </c>
      <c r="K6">
        <f>SUM(I6:J6)</f>
        <v>1109</v>
      </c>
      <c r="L6">
        <f>IF(Table3[[#This Row],[ Cost ]]="",1,0)</f>
        <v>1</v>
      </c>
    </row>
    <row r="7" spans="1:12" x14ac:dyDescent="0.3">
      <c r="A7">
        <v>5</v>
      </c>
      <c r="B7" t="s">
        <v>9</v>
      </c>
      <c r="C7" t="s">
        <v>10</v>
      </c>
      <c r="D7" t="s">
        <v>11</v>
      </c>
      <c r="E7" s="3" t="s">
        <v>13</v>
      </c>
      <c r="F7" s="4">
        <v>11919</v>
      </c>
      <c r="G7">
        <v>19866</v>
      </c>
      <c r="H7">
        <v>51</v>
      </c>
      <c r="I7">
        <v>291</v>
      </c>
      <c r="J7">
        <v>388</v>
      </c>
      <c r="K7">
        <f>SUM(I7:J7)</f>
        <v>679</v>
      </c>
      <c r="L7">
        <f>IF(Table3[[#This Row],[ Cost ]]="",1,0)</f>
        <v>0</v>
      </c>
    </row>
    <row r="8" spans="1:12" ht="17.25" thickBot="1" x14ac:dyDescent="0.35">
      <c r="A8">
        <v>6</v>
      </c>
      <c r="B8" t="s">
        <v>9</v>
      </c>
      <c r="C8" t="s">
        <v>10</v>
      </c>
      <c r="D8" t="s">
        <v>11</v>
      </c>
      <c r="E8" s="5" t="s">
        <v>18</v>
      </c>
      <c r="F8" s="6"/>
      <c r="G8">
        <v>6292</v>
      </c>
      <c r="H8">
        <v>13</v>
      </c>
      <c r="I8">
        <v>1405</v>
      </c>
      <c r="J8">
        <v>484</v>
      </c>
      <c r="K8">
        <f>SUM(I8:J8)</f>
        <v>1889</v>
      </c>
      <c r="L8">
        <f>IF(Table3[[#This Row],[ Cost ]]="",1,0)</f>
        <v>1</v>
      </c>
    </row>
    <row r="9" spans="1:12" x14ac:dyDescent="0.3">
      <c r="A9">
        <v>7</v>
      </c>
      <c r="B9" t="s">
        <v>9</v>
      </c>
      <c r="C9" t="s">
        <v>10</v>
      </c>
      <c r="D9" t="s">
        <v>11</v>
      </c>
      <c r="E9" s="10" t="s">
        <v>17</v>
      </c>
      <c r="F9" s="10">
        <v>2883</v>
      </c>
      <c r="G9">
        <v>4804</v>
      </c>
      <c r="H9">
        <v>16</v>
      </c>
      <c r="I9">
        <v>1211</v>
      </c>
      <c r="J9">
        <v>306</v>
      </c>
      <c r="K9">
        <f>SUM(I9:J9)</f>
        <v>1517</v>
      </c>
      <c r="L9">
        <f>IF(Table3[[#This Row],[ Cost ]]="",1,0)</f>
        <v>0</v>
      </c>
    </row>
    <row r="10" spans="1:12" x14ac:dyDescent="0.3">
      <c r="A10">
        <v>8</v>
      </c>
      <c r="B10" t="s">
        <v>9</v>
      </c>
      <c r="C10" t="s">
        <v>10</v>
      </c>
      <c r="D10" t="s">
        <v>11</v>
      </c>
      <c r="E10" s="10" t="s">
        <v>14</v>
      </c>
      <c r="F10" s="10">
        <v>2879</v>
      </c>
      <c r="G10">
        <v>4112</v>
      </c>
      <c r="H10">
        <v>14</v>
      </c>
      <c r="I10">
        <v>541</v>
      </c>
      <c r="J10">
        <v>298</v>
      </c>
      <c r="K10">
        <f>SUM(I10:J10)</f>
        <v>839</v>
      </c>
      <c r="L10">
        <f>IF(Table3[[#This Row],[ Cost ]]="",1,0)</f>
        <v>0</v>
      </c>
    </row>
    <row r="11" spans="1:12" x14ac:dyDescent="0.3">
      <c r="A11">
        <v>9</v>
      </c>
      <c r="B11" t="s">
        <v>9</v>
      </c>
      <c r="C11" t="s">
        <v>10</v>
      </c>
      <c r="D11" t="s">
        <v>11</v>
      </c>
      <c r="E11" s="10" t="s">
        <v>19</v>
      </c>
      <c r="F11" s="10"/>
      <c r="G11">
        <v>4674</v>
      </c>
      <c r="H11">
        <v>12</v>
      </c>
      <c r="I11">
        <v>729</v>
      </c>
      <c r="J11">
        <v>399</v>
      </c>
      <c r="K11">
        <f>SUM(I11:J11)</f>
        <v>1128</v>
      </c>
      <c r="L11">
        <f>IF(Table3[[#This Row],[ Cost ]]="",1,0)</f>
        <v>1</v>
      </c>
    </row>
    <row r="12" spans="1:12" x14ac:dyDescent="0.3">
      <c r="A12">
        <v>10</v>
      </c>
      <c r="B12" t="s">
        <v>9</v>
      </c>
      <c r="C12" t="s">
        <v>10</v>
      </c>
      <c r="D12" t="s">
        <v>11</v>
      </c>
      <c r="E12" s="10" t="s">
        <v>20</v>
      </c>
      <c r="F12" s="10">
        <v>2782</v>
      </c>
      <c r="G12">
        <v>3974</v>
      </c>
      <c r="H12">
        <v>14</v>
      </c>
      <c r="I12">
        <v>84</v>
      </c>
      <c r="J12">
        <v>289</v>
      </c>
      <c r="K12">
        <f>SUM(I12:J12)</f>
        <v>373</v>
      </c>
      <c r="L12">
        <f>IF(Table3[[#This Row],[ Cost ]]="",1,0)</f>
        <v>0</v>
      </c>
    </row>
    <row r="13" spans="1:12" x14ac:dyDescent="0.3">
      <c r="A13">
        <v>11</v>
      </c>
      <c r="B13" t="s">
        <v>9</v>
      </c>
      <c r="C13" t="s">
        <v>10</v>
      </c>
      <c r="D13" t="s">
        <v>11</v>
      </c>
      <c r="E13" s="10" t="s">
        <v>16</v>
      </c>
      <c r="F13" s="10">
        <v>1705</v>
      </c>
      <c r="G13">
        <v>2436</v>
      </c>
      <c r="H13">
        <v>21</v>
      </c>
      <c r="I13">
        <v>1063</v>
      </c>
      <c r="J13">
        <v>116</v>
      </c>
      <c r="K13">
        <f>SUM(I13:J13)</f>
        <v>1179</v>
      </c>
      <c r="L13">
        <f>IF(Table3[[#This Row],[ Cost ]]="",1,0)</f>
        <v>0</v>
      </c>
    </row>
    <row r="14" spans="1:12" x14ac:dyDescent="0.3">
      <c r="A14">
        <v>12</v>
      </c>
      <c r="B14" t="s">
        <v>9</v>
      </c>
      <c r="C14" t="s">
        <v>10</v>
      </c>
      <c r="D14" t="s">
        <v>11</v>
      </c>
      <c r="E14" s="10" t="s">
        <v>19</v>
      </c>
      <c r="F14" s="10">
        <v>1561</v>
      </c>
      <c r="G14">
        <v>2602</v>
      </c>
      <c r="H14">
        <v>57</v>
      </c>
      <c r="J14">
        <v>46</v>
      </c>
      <c r="K14">
        <f>SUM(I14:J14)</f>
        <v>46</v>
      </c>
      <c r="L14">
        <f>IF(Table3[[#This Row],[ Cost ]]="",1,0)</f>
        <v>0</v>
      </c>
    </row>
    <row r="15" spans="1:12" x14ac:dyDescent="0.3">
      <c r="A15">
        <v>13</v>
      </c>
      <c r="B15" t="s">
        <v>9</v>
      </c>
      <c r="C15" t="s">
        <v>10</v>
      </c>
      <c r="D15" t="s">
        <v>11</v>
      </c>
      <c r="E15" s="10" t="s">
        <v>16</v>
      </c>
      <c r="F15" s="10">
        <v>1333</v>
      </c>
      <c r="G15">
        <v>2221</v>
      </c>
      <c r="H15">
        <v>16</v>
      </c>
      <c r="I15">
        <v>1140</v>
      </c>
      <c r="J15">
        <v>136</v>
      </c>
      <c r="K15">
        <f>SUM(I15:J15)</f>
        <v>1276</v>
      </c>
      <c r="L15">
        <f>IF(Table3[[#This Row],[ Cost ]]="",1,0)</f>
        <v>0</v>
      </c>
    </row>
    <row r="16" spans="1:12" x14ac:dyDescent="0.3">
      <c r="A16">
        <v>14</v>
      </c>
      <c r="B16" t="s">
        <v>9</v>
      </c>
      <c r="C16" t="s">
        <v>10</v>
      </c>
      <c r="D16" t="s">
        <v>11</v>
      </c>
      <c r="E16" t="s">
        <v>15</v>
      </c>
      <c r="G16">
        <v>19936</v>
      </c>
      <c r="H16">
        <v>51</v>
      </c>
      <c r="I16">
        <v>207</v>
      </c>
      <c r="J16">
        <v>394</v>
      </c>
      <c r="K16">
        <f>SUM(I16:J16)</f>
        <v>601</v>
      </c>
      <c r="L16">
        <f>IF(Table3[[#This Row],[ Cost ]]="",1,0)</f>
        <v>1</v>
      </c>
    </row>
    <row r="17" spans="1:12" x14ac:dyDescent="0.3">
      <c r="A17">
        <v>15</v>
      </c>
      <c r="B17" t="s">
        <v>9</v>
      </c>
      <c r="C17" t="s">
        <v>10</v>
      </c>
      <c r="D17" t="s">
        <v>22</v>
      </c>
      <c r="E17" s="10" t="s">
        <v>18</v>
      </c>
      <c r="F17" s="10">
        <v>9613</v>
      </c>
      <c r="G17">
        <v>19227</v>
      </c>
      <c r="H17">
        <v>69</v>
      </c>
      <c r="I17">
        <v>280</v>
      </c>
      <c r="J17">
        <v>280</v>
      </c>
      <c r="K17">
        <f>SUM(I17:J17)</f>
        <v>560</v>
      </c>
      <c r="L17">
        <f>IF(Table3[[#This Row],[ Cost ]]="",1,0)</f>
        <v>0</v>
      </c>
    </row>
    <row r="18" spans="1:12" x14ac:dyDescent="0.3">
      <c r="A18">
        <v>16</v>
      </c>
      <c r="B18" t="s">
        <v>9</v>
      </c>
      <c r="C18" t="s">
        <v>10</v>
      </c>
      <c r="D18" t="s">
        <v>22</v>
      </c>
      <c r="E18" t="s">
        <v>23</v>
      </c>
      <c r="F18">
        <v>2247</v>
      </c>
      <c r="G18">
        <v>3745</v>
      </c>
      <c r="H18">
        <v>14</v>
      </c>
      <c r="I18">
        <v>1293</v>
      </c>
      <c r="J18">
        <v>274</v>
      </c>
      <c r="K18">
        <f>SUM(I18:J18)</f>
        <v>1567</v>
      </c>
      <c r="L18">
        <f>IF(Table3[[#This Row],[ Cost ]]="",1,0)</f>
        <v>0</v>
      </c>
    </row>
    <row r="19" spans="1:12" x14ac:dyDescent="0.3">
      <c r="A19">
        <v>17</v>
      </c>
      <c r="B19" t="s">
        <v>9</v>
      </c>
      <c r="C19" t="s">
        <v>10</v>
      </c>
      <c r="D19" t="s">
        <v>22</v>
      </c>
      <c r="E19" s="10" t="s">
        <v>17</v>
      </c>
      <c r="F19" s="10">
        <v>1830</v>
      </c>
      <c r="G19">
        <v>3051</v>
      </c>
      <c r="H19">
        <v>15</v>
      </c>
      <c r="I19">
        <v>411</v>
      </c>
      <c r="J19">
        <v>208</v>
      </c>
      <c r="K19">
        <f>SUM(I19:J19)</f>
        <v>619</v>
      </c>
      <c r="L19">
        <f>IF(Table3[[#This Row],[ Cost ]]="",1,0)</f>
        <v>0</v>
      </c>
    </row>
    <row r="20" spans="1:12" x14ac:dyDescent="0.3">
      <c r="A20">
        <v>18</v>
      </c>
      <c r="B20" t="s">
        <v>9</v>
      </c>
      <c r="C20" t="s">
        <v>10</v>
      </c>
      <c r="D20" t="s">
        <v>24</v>
      </c>
      <c r="E20" s="10" t="s">
        <v>16</v>
      </c>
      <c r="F20" s="10">
        <v>32247</v>
      </c>
      <c r="G20">
        <v>53744</v>
      </c>
      <c r="H20">
        <v>132</v>
      </c>
      <c r="I20">
        <v>413</v>
      </c>
      <c r="J20">
        <v>406</v>
      </c>
      <c r="K20">
        <f>SUM(I20:J20)</f>
        <v>819</v>
      </c>
      <c r="L20">
        <f>IF(Table3[[#This Row],[ Cost ]]="",1,0)</f>
        <v>0</v>
      </c>
    </row>
    <row r="21" spans="1:12" x14ac:dyDescent="0.3">
      <c r="A21">
        <v>19</v>
      </c>
      <c r="B21" t="s">
        <v>9</v>
      </c>
      <c r="C21" t="s">
        <v>10</v>
      </c>
      <c r="D21" t="s">
        <v>24</v>
      </c>
      <c r="E21" s="10" t="s">
        <v>20</v>
      </c>
      <c r="F21" s="10">
        <v>8915</v>
      </c>
      <c r="G21">
        <v>14858</v>
      </c>
      <c r="H21">
        <v>36</v>
      </c>
      <c r="I21">
        <v>830</v>
      </c>
      <c r="K21">
        <f>SUM(I21:J21)</f>
        <v>830</v>
      </c>
      <c r="L21">
        <f>IF(Table3[[#This Row],[ Cost ]]="",1,0)</f>
        <v>0</v>
      </c>
    </row>
    <row r="22" spans="1:12" x14ac:dyDescent="0.3">
      <c r="A22">
        <v>20</v>
      </c>
      <c r="B22" t="s">
        <v>9</v>
      </c>
      <c r="C22" t="s">
        <v>10</v>
      </c>
      <c r="D22" t="s">
        <v>24</v>
      </c>
      <c r="E22" s="10" t="s">
        <v>18</v>
      </c>
      <c r="F22" s="10"/>
      <c r="G22">
        <v>12618</v>
      </c>
      <c r="H22">
        <v>38</v>
      </c>
      <c r="I22">
        <v>1479</v>
      </c>
      <c r="J22">
        <v>335</v>
      </c>
      <c r="K22">
        <f>SUM(I22:J22)</f>
        <v>1814</v>
      </c>
      <c r="L22">
        <f>IF(Table3[[#This Row],[ Cost ]]="",1,0)</f>
        <v>1</v>
      </c>
    </row>
    <row r="23" spans="1:12" x14ac:dyDescent="0.3">
      <c r="A23">
        <v>21</v>
      </c>
      <c r="B23" t="s">
        <v>9</v>
      </c>
      <c r="C23" t="s">
        <v>10</v>
      </c>
      <c r="D23" t="s">
        <v>24</v>
      </c>
      <c r="E23" s="10" t="s">
        <v>25</v>
      </c>
      <c r="F23" s="10">
        <v>4738</v>
      </c>
      <c r="G23">
        <v>7896</v>
      </c>
      <c r="H23">
        <v>18</v>
      </c>
      <c r="I23">
        <v>123</v>
      </c>
      <c r="J23">
        <v>448</v>
      </c>
      <c r="K23">
        <f>SUM(I23:J23)</f>
        <v>571</v>
      </c>
      <c r="L23">
        <f>IF(Table3[[#This Row],[ Cost ]]="",1,0)</f>
        <v>0</v>
      </c>
    </row>
    <row r="24" spans="1:12" x14ac:dyDescent="0.3">
      <c r="A24">
        <v>22</v>
      </c>
      <c r="B24" t="s">
        <v>9</v>
      </c>
      <c r="C24" t="s">
        <v>10</v>
      </c>
      <c r="D24" t="s">
        <v>24</v>
      </c>
      <c r="E24" s="10" t="s">
        <v>12</v>
      </c>
      <c r="F24" s="10">
        <v>4126</v>
      </c>
      <c r="G24">
        <v>5158</v>
      </c>
      <c r="H24">
        <v>15</v>
      </c>
      <c r="I24">
        <v>272</v>
      </c>
      <c r="J24">
        <v>341</v>
      </c>
      <c r="K24">
        <f>SUM(I24:J24)</f>
        <v>613</v>
      </c>
      <c r="L24">
        <f>IF(Table3[[#This Row],[ Cost ]]="",1,0)</f>
        <v>0</v>
      </c>
    </row>
    <row r="25" spans="1:12" x14ac:dyDescent="0.3">
      <c r="A25">
        <v>23</v>
      </c>
      <c r="B25" t="s">
        <v>9</v>
      </c>
      <c r="C25" t="s">
        <v>10</v>
      </c>
      <c r="D25" t="s">
        <v>24</v>
      </c>
      <c r="E25" s="10" t="s">
        <v>15</v>
      </c>
      <c r="F25" s="10">
        <v>3010</v>
      </c>
      <c r="G25">
        <v>3762</v>
      </c>
      <c r="H25">
        <v>13</v>
      </c>
      <c r="I25">
        <v>567</v>
      </c>
      <c r="J25">
        <v>285</v>
      </c>
      <c r="K25">
        <f>SUM(I25:J25)</f>
        <v>852</v>
      </c>
      <c r="L25">
        <f>IF(Table3[[#This Row],[ Cost ]]="",1,0)</f>
        <v>0</v>
      </c>
    </row>
    <row r="26" spans="1:12" x14ac:dyDescent="0.3">
      <c r="A26">
        <v>24</v>
      </c>
      <c r="B26" t="s">
        <v>9</v>
      </c>
      <c r="C26" t="s">
        <v>10</v>
      </c>
      <c r="D26" t="s">
        <v>26</v>
      </c>
      <c r="E26" s="10" t="s">
        <v>12</v>
      </c>
      <c r="F26" s="10">
        <v>70221</v>
      </c>
      <c r="G26">
        <v>117035</v>
      </c>
      <c r="H26">
        <v>438</v>
      </c>
      <c r="I26">
        <v>1391</v>
      </c>
      <c r="J26">
        <v>267</v>
      </c>
      <c r="K26">
        <f>SUM(I26:J26)</f>
        <v>1658</v>
      </c>
      <c r="L26">
        <f>IF(Table3[[#This Row],[ Cost ]]="",1,0)</f>
        <v>0</v>
      </c>
    </row>
    <row r="27" spans="1:12" x14ac:dyDescent="0.3">
      <c r="A27">
        <v>25</v>
      </c>
      <c r="B27" t="s">
        <v>9</v>
      </c>
      <c r="C27" t="s">
        <v>10</v>
      </c>
      <c r="D27" t="s">
        <v>26</v>
      </c>
      <c r="E27" s="10" t="s">
        <v>20</v>
      </c>
      <c r="F27" s="10">
        <v>2413</v>
      </c>
      <c r="G27">
        <v>4022</v>
      </c>
      <c r="H27">
        <v>12</v>
      </c>
      <c r="I27">
        <v>920</v>
      </c>
      <c r="J27">
        <v>325</v>
      </c>
      <c r="K27">
        <f>SUM(I27:J27)</f>
        <v>1245</v>
      </c>
      <c r="L27">
        <f>IF(Table3[[#This Row],[ Cost ]]="",1,0)</f>
        <v>0</v>
      </c>
    </row>
    <row r="28" spans="1:12" x14ac:dyDescent="0.3">
      <c r="E28" s="10"/>
      <c r="F28" s="10"/>
    </row>
  </sheetData>
  <sortState xmlns:xlrd2="http://schemas.microsoft.com/office/spreadsheetml/2017/richdata2" ref="A3:K27">
    <sortCondition ref="A3:A27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AD3-C666-4ACD-9831-4BE10F178CE5}">
  <sheetPr filterMode="1"/>
  <dimension ref="A1:O26"/>
  <sheetViews>
    <sheetView workbookViewId="0">
      <selection activeCell="E2" sqref="E2"/>
    </sheetView>
  </sheetViews>
  <sheetFormatPr defaultRowHeight="16.5" x14ac:dyDescent="0.3"/>
  <cols>
    <col min="4" max="4" width="13.5546875" customWidth="1"/>
  </cols>
  <sheetData>
    <row r="1" spans="1:15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</v>
      </c>
      <c r="N1" t="s">
        <v>2</v>
      </c>
      <c r="O1" s="2" t="s">
        <v>4</v>
      </c>
    </row>
    <row r="2" spans="1:15" x14ac:dyDescent="0.3">
      <c r="A2">
        <v>24</v>
      </c>
      <c r="B2" t="s">
        <v>9</v>
      </c>
      <c r="C2" t="s">
        <v>10</v>
      </c>
      <c r="D2" t="s">
        <v>26</v>
      </c>
      <c r="E2" t="s">
        <v>12</v>
      </c>
      <c r="F2">
        <v>74</v>
      </c>
      <c r="G2">
        <v>117035</v>
      </c>
      <c r="H2">
        <v>74</v>
      </c>
      <c r="I2">
        <v>1391</v>
      </c>
      <c r="J2">
        <v>267</v>
      </c>
      <c r="K2">
        <f>SUM(I2:J2)</f>
        <v>1658</v>
      </c>
      <c r="N2" t="s">
        <v>26</v>
      </c>
      <c r="O2">
        <v>74</v>
      </c>
    </row>
    <row r="3" spans="1:15" hidden="1" x14ac:dyDescent="0.3">
      <c r="A3">
        <v>1</v>
      </c>
      <c r="B3" t="s">
        <v>9</v>
      </c>
      <c r="C3" t="s">
        <v>10</v>
      </c>
      <c r="D3" t="s">
        <v>11</v>
      </c>
      <c r="E3" t="s">
        <v>15</v>
      </c>
      <c r="F3">
        <v>74</v>
      </c>
      <c r="G3">
        <v>142506</v>
      </c>
      <c r="H3">
        <v>74</v>
      </c>
      <c r="I3">
        <v>302</v>
      </c>
      <c r="J3">
        <v>468</v>
      </c>
      <c r="K3">
        <f>SUM(I3:J3)</f>
        <v>770</v>
      </c>
      <c r="N3" t="s">
        <v>11</v>
      </c>
      <c r="O3">
        <v>74</v>
      </c>
    </row>
    <row r="4" spans="1:15" hidden="1" x14ac:dyDescent="0.3">
      <c r="A4">
        <v>2</v>
      </c>
      <c r="B4" t="s">
        <v>9</v>
      </c>
      <c r="C4" t="s">
        <v>10</v>
      </c>
      <c r="D4" t="s">
        <v>11</v>
      </c>
      <c r="E4" t="s">
        <v>21</v>
      </c>
      <c r="F4">
        <v>74</v>
      </c>
      <c r="H4">
        <v>74</v>
      </c>
      <c r="I4">
        <v>1322</v>
      </c>
      <c r="J4">
        <v>469</v>
      </c>
      <c r="K4">
        <f>SUM(I4:J4)</f>
        <v>1791</v>
      </c>
      <c r="N4" t="s">
        <v>11</v>
      </c>
      <c r="O4">
        <v>74</v>
      </c>
    </row>
    <row r="5" spans="1:15" hidden="1" x14ac:dyDescent="0.3">
      <c r="A5">
        <v>3</v>
      </c>
      <c r="B5" t="s">
        <v>9</v>
      </c>
      <c r="C5" t="s">
        <v>10</v>
      </c>
      <c r="D5" t="s">
        <v>11</v>
      </c>
      <c r="E5" t="s">
        <v>18</v>
      </c>
      <c r="F5">
        <v>74</v>
      </c>
      <c r="G5">
        <v>66126</v>
      </c>
      <c r="H5">
        <v>74</v>
      </c>
      <c r="I5">
        <v>1165</v>
      </c>
      <c r="J5">
        <v>428</v>
      </c>
      <c r="K5">
        <f>SUM(I5:J5)</f>
        <v>1593</v>
      </c>
      <c r="N5" t="s">
        <v>11</v>
      </c>
      <c r="O5">
        <v>74</v>
      </c>
    </row>
    <row r="6" spans="1:15" hidden="1" x14ac:dyDescent="0.3">
      <c r="A6">
        <v>18</v>
      </c>
      <c r="B6" t="s">
        <v>9</v>
      </c>
      <c r="C6" t="s">
        <v>10</v>
      </c>
      <c r="D6" t="s">
        <v>24</v>
      </c>
      <c r="E6" t="s">
        <v>16</v>
      </c>
      <c r="F6">
        <v>74</v>
      </c>
      <c r="G6">
        <v>53744</v>
      </c>
      <c r="H6">
        <v>74</v>
      </c>
      <c r="I6">
        <v>413</v>
      </c>
      <c r="J6">
        <v>406</v>
      </c>
      <c r="K6">
        <f>SUM(I6:J6)</f>
        <v>819</v>
      </c>
      <c r="N6" t="s">
        <v>24</v>
      </c>
      <c r="O6">
        <v>74</v>
      </c>
    </row>
    <row r="7" spans="1:15" x14ac:dyDescent="0.3">
      <c r="A7">
        <v>4</v>
      </c>
      <c r="B7" t="s">
        <v>9</v>
      </c>
      <c r="C7" t="s">
        <v>10</v>
      </c>
      <c r="D7" t="s">
        <v>11</v>
      </c>
      <c r="E7" t="s">
        <v>12</v>
      </c>
      <c r="F7">
        <v>74</v>
      </c>
      <c r="G7">
        <v>47670</v>
      </c>
      <c r="H7">
        <v>74</v>
      </c>
      <c r="I7">
        <v>655</v>
      </c>
      <c r="J7">
        <v>454</v>
      </c>
      <c r="K7">
        <f>SUM(I7:J7)</f>
        <v>1109</v>
      </c>
      <c r="N7" t="s">
        <v>11</v>
      </c>
      <c r="O7">
        <v>74</v>
      </c>
    </row>
    <row r="8" spans="1:15" hidden="1" x14ac:dyDescent="0.3">
      <c r="A8">
        <v>15</v>
      </c>
      <c r="B8" t="s">
        <v>9</v>
      </c>
      <c r="C8" t="s">
        <v>10</v>
      </c>
      <c r="D8" t="s">
        <v>22</v>
      </c>
      <c r="E8" t="s">
        <v>18</v>
      </c>
      <c r="F8" s="10">
        <v>9613</v>
      </c>
      <c r="G8">
        <v>19227</v>
      </c>
      <c r="H8">
        <v>69</v>
      </c>
      <c r="I8">
        <v>280</v>
      </c>
      <c r="J8">
        <v>280</v>
      </c>
      <c r="K8">
        <f>SUM(I8:J8)</f>
        <v>560</v>
      </c>
      <c r="N8" t="s">
        <v>22</v>
      </c>
      <c r="O8" s="10">
        <v>9613</v>
      </c>
    </row>
    <row r="9" spans="1:15" hidden="1" x14ac:dyDescent="0.3">
      <c r="A9">
        <v>12</v>
      </c>
      <c r="B9" t="s">
        <v>9</v>
      </c>
      <c r="C9" t="s">
        <v>10</v>
      </c>
      <c r="D9" t="s">
        <v>11</v>
      </c>
      <c r="E9" t="s">
        <v>19</v>
      </c>
      <c r="F9" s="10">
        <v>1561</v>
      </c>
      <c r="G9">
        <v>2602</v>
      </c>
      <c r="H9">
        <v>57</v>
      </c>
      <c r="J9">
        <v>46</v>
      </c>
      <c r="K9">
        <f>SUM(I9:J9)</f>
        <v>46</v>
      </c>
      <c r="N9" t="s">
        <v>11</v>
      </c>
      <c r="O9" s="10">
        <v>1561</v>
      </c>
    </row>
    <row r="10" spans="1:15" hidden="1" x14ac:dyDescent="0.3">
      <c r="A10">
        <v>5</v>
      </c>
      <c r="B10" t="s">
        <v>9</v>
      </c>
      <c r="C10" t="s">
        <v>10</v>
      </c>
      <c r="D10" t="s">
        <v>11</v>
      </c>
      <c r="E10" t="s">
        <v>13</v>
      </c>
      <c r="F10" s="10">
        <v>11919</v>
      </c>
      <c r="G10">
        <v>19866</v>
      </c>
      <c r="H10">
        <v>51</v>
      </c>
      <c r="I10">
        <v>291</v>
      </c>
      <c r="J10">
        <v>388</v>
      </c>
      <c r="K10">
        <f>SUM(I10:J10)</f>
        <v>679</v>
      </c>
      <c r="N10" t="s">
        <v>11</v>
      </c>
      <c r="O10" s="10">
        <v>11919</v>
      </c>
    </row>
    <row r="11" spans="1:15" hidden="1" x14ac:dyDescent="0.3">
      <c r="A11">
        <v>14</v>
      </c>
      <c r="B11" t="s">
        <v>9</v>
      </c>
      <c r="C11" t="s">
        <v>10</v>
      </c>
      <c r="D11" t="s">
        <v>11</v>
      </c>
      <c r="E11" t="s">
        <v>15</v>
      </c>
      <c r="G11">
        <v>19936</v>
      </c>
      <c r="H11">
        <v>51</v>
      </c>
      <c r="I11">
        <v>207</v>
      </c>
      <c r="J11">
        <v>394</v>
      </c>
      <c r="K11">
        <f>SUM(I11:J11)</f>
        <v>601</v>
      </c>
      <c r="N11" t="s">
        <v>11</v>
      </c>
    </row>
    <row r="12" spans="1:15" hidden="1" x14ac:dyDescent="0.3">
      <c r="A12">
        <v>20</v>
      </c>
      <c r="B12" t="s">
        <v>9</v>
      </c>
      <c r="C12" t="s">
        <v>10</v>
      </c>
      <c r="D12" t="s">
        <v>24</v>
      </c>
      <c r="E12" t="s">
        <v>18</v>
      </c>
      <c r="F12" s="10">
        <v>7571</v>
      </c>
      <c r="G12">
        <v>12618</v>
      </c>
      <c r="H12">
        <v>38</v>
      </c>
      <c r="I12">
        <v>1479</v>
      </c>
      <c r="J12">
        <v>335</v>
      </c>
      <c r="K12">
        <f>SUM(I12:J12)</f>
        <v>1814</v>
      </c>
      <c r="N12" t="s">
        <v>24</v>
      </c>
      <c r="O12" s="10">
        <v>7571</v>
      </c>
    </row>
    <row r="13" spans="1:15" x14ac:dyDescent="0.3">
      <c r="A13">
        <v>19</v>
      </c>
      <c r="B13" t="s">
        <v>9</v>
      </c>
      <c r="C13" t="s">
        <v>10</v>
      </c>
      <c r="D13" t="s">
        <v>24</v>
      </c>
      <c r="E13" t="s">
        <v>20</v>
      </c>
      <c r="F13" s="10">
        <v>8915</v>
      </c>
      <c r="G13">
        <v>14858</v>
      </c>
      <c r="H13">
        <v>36</v>
      </c>
      <c r="I13">
        <v>830</v>
      </c>
      <c r="K13">
        <f>SUM(I13:J13)</f>
        <v>830</v>
      </c>
      <c r="N13" t="s">
        <v>24</v>
      </c>
      <c r="O13" s="10">
        <v>8915</v>
      </c>
    </row>
    <row r="14" spans="1:15" hidden="1" x14ac:dyDescent="0.3">
      <c r="A14">
        <v>11</v>
      </c>
      <c r="B14" t="s">
        <v>9</v>
      </c>
      <c r="C14" t="s">
        <v>10</v>
      </c>
      <c r="D14" t="s">
        <v>11</v>
      </c>
      <c r="E14" t="s">
        <v>16</v>
      </c>
      <c r="F14" s="10">
        <v>1705</v>
      </c>
      <c r="G14">
        <v>2436</v>
      </c>
      <c r="H14">
        <v>21</v>
      </c>
      <c r="I14">
        <v>1063</v>
      </c>
      <c r="J14">
        <v>116</v>
      </c>
      <c r="K14">
        <f>SUM(I14:J14)</f>
        <v>1179</v>
      </c>
      <c r="N14" t="s">
        <v>11</v>
      </c>
      <c r="O14" s="10">
        <v>1705</v>
      </c>
    </row>
    <row r="15" spans="1:15" hidden="1" x14ac:dyDescent="0.3">
      <c r="A15">
        <v>21</v>
      </c>
      <c r="B15" t="s">
        <v>9</v>
      </c>
      <c r="C15" t="s">
        <v>10</v>
      </c>
      <c r="D15" t="s">
        <v>24</v>
      </c>
      <c r="E15" t="s">
        <v>25</v>
      </c>
      <c r="F15" s="10">
        <v>4738</v>
      </c>
      <c r="G15">
        <v>7896</v>
      </c>
      <c r="H15">
        <v>18</v>
      </c>
      <c r="I15">
        <v>123</v>
      </c>
      <c r="J15">
        <v>448</v>
      </c>
      <c r="K15">
        <f>SUM(I15:J15)</f>
        <v>571</v>
      </c>
      <c r="N15" t="s">
        <v>24</v>
      </c>
      <c r="O15" s="10">
        <v>4738</v>
      </c>
    </row>
    <row r="16" spans="1:15" hidden="1" x14ac:dyDescent="0.3">
      <c r="A16">
        <v>7</v>
      </c>
      <c r="B16" t="s">
        <v>9</v>
      </c>
      <c r="C16" t="s">
        <v>10</v>
      </c>
      <c r="D16" t="s">
        <v>11</v>
      </c>
      <c r="E16" t="s">
        <v>17</v>
      </c>
      <c r="F16" s="10">
        <v>2883</v>
      </c>
      <c r="G16">
        <v>4804</v>
      </c>
      <c r="H16">
        <v>16</v>
      </c>
      <c r="I16">
        <v>1211</v>
      </c>
      <c r="J16">
        <v>306</v>
      </c>
      <c r="K16">
        <f>SUM(I16:J16)</f>
        <v>1517</v>
      </c>
      <c r="N16" t="s">
        <v>11</v>
      </c>
      <c r="O16" s="10">
        <v>2883</v>
      </c>
    </row>
    <row r="17" spans="1:15" hidden="1" x14ac:dyDescent="0.3">
      <c r="A17">
        <v>13</v>
      </c>
      <c r="B17" t="s">
        <v>9</v>
      </c>
      <c r="C17" t="s">
        <v>10</v>
      </c>
      <c r="D17" t="s">
        <v>11</v>
      </c>
      <c r="E17" t="s">
        <v>16</v>
      </c>
      <c r="F17" s="10">
        <v>1333</v>
      </c>
      <c r="G17">
        <v>2221</v>
      </c>
      <c r="H17">
        <v>16</v>
      </c>
      <c r="I17">
        <v>1140</v>
      </c>
      <c r="J17">
        <v>136</v>
      </c>
      <c r="K17">
        <f>SUM(I17:J17)</f>
        <v>1276</v>
      </c>
      <c r="N17" t="s">
        <v>11</v>
      </c>
      <c r="O17" s="10">
        <v>1333</v>
      </c>
    </row>
    <row r="18" spans="1:15" hidden="1" x14ac:dyDescent="0.3">
      <c r="A18">
        <v>17</v>
      </c>
      <c r="B18" t="s">
        <v>9</v>
      </c>
      <c r="C18" t="s">
        <v>10</v>
      </c>
      <c r="D18" t="s">
        <v>22</v>
      </c>
      <c r="E18" t="s">
        <v>17</v>
      </c>
      <c r="F18" s="10">
        <v>1830</v>
      </c>
      <c r="G18">
        <v>3051</v>
      </c>
      <c r="H18">
        <v>15</v>
      </c>
      <c r="I18">
        <v>411</v>
      </c>
      <c r="J18">
        <v>208</v>
      </c>
      <c r="K18">
        <f>SUM(I18:J18)</f>
        <v>619</v>
      </c>
      <c r="N18" t="s">
        <v>22</v>
      </c>
      <c r="O18" s="10">
        <v>1830</v>
      </c>
    </row>
    <row r="19" spans="1:15" x14ac:dyDescent="0.3">
      <c r="A19">
        <v>22</v>
      </c>
      <c r="B19" t="s">
        <v>9</v>
      </c>
      <c r="C19" t="s">
        <v>10</v>
      </c>
      <c r="D19" t="s">
        <v>24</v>
      </c>
      <c r="E19" t="s">
        <v>12</v>
      </c>
      <c r="F19" s="10">
        <v>4126</v>
      </c>
      <c r="G19">
        <v>5158</v>
      </c>
      <c r="H19">
        <v>15</v>
      </c>
      <c r="I19">
        <v>272</v>
      </c>
      <c r="J19">
        <v>341</v>
      </c>
      <c r="K19">
        <f>SUM(I19:J19)</f>
        <v>613</v>
      </c>
      <c r="N19" t="s">
        <v>24</v>
      </c>
      <c r="O19" s="10">
        <v>4126</v>
      </c>
    </row>
    <row r="20" spans="1:15" hidden="1" x14ac:dyDescent="0.3">
      <c r="A20">
        <v>8</v>
      </c>
      <c r="B20" t="s">
        <v>9</v>
      </c>
      <c r="C20" t="s">
        <v>10</v>
      </c>
      <c r="D20" t="s">
        <v>11</v>
      </c>
      <c r="E20" t="s">
        <v>14</v>
      </c>
      <c r="F20" s="10">
        <v>2879</v>
      </c>
      <c r="G20">
        <v>4112</v>
      </c>
      <c r="H20">
        <v>14</v>
      </c>
      <c r="I20">
        <v>541</v>
      </c>
      <c r="J20">
        <v>298</v>
      </c>
      <c r="K20">
        <f>SUM(I20:J20)</f>
        <v>839</v>
      </c>
      <c r="N20" t="s">
        <v>11</v>
      </c>
      <c r="O20" s="10">
        <v>2879</v>
      </c>
    </row>
    <row r="21" spans="1:15" x14ac:dyDescent="0.3">
      <c r="A21">
        <v>10</v>
      </c>
      <c r="B21" t="s">
        <v>9</v>
      </c>
      <c r="C21" t="s">
        <v>10</v>
      </c>
      <c r="D21" t="s">
        <v>11</v>
      </c>
      <c r="E21" t="s">
        <v>20</v>
      </c>
      <c r="F21" s="10">
        <v>2782</v>
      </c>
      <c r="G21">
        <v>3974</v>
      </c>
      <c r="H21">
        <v>14</v>
      </c>
      <c r="I21">
        <v>84</v>
      </c>
      <c r="J21">
        <v>289</v>
      </c>
      <c r="K21">
        <f>SUM(I21:J21)</f>
        <v>373</v>
      </c>
      <c r="N21" t="s">
        <v>11</v>
      </c>
      <c r="O21" s="10">
        <v>2782</v>
      </c>
    </row>
    <row r="22" spans="1:15" hidden="1" x14ac:dyDescent="0.3">
      <c r="A22">
        <v>16</v>
      </c>
      <c r="B22" t="s">
        <v>9</v>
      </c>
      <c r="C22" t="s">
        <v>10</v>
      </c>
      <c r="D22" t="s">
        <v>22</v>
      </c>
      <c r="E22" t="s">
        <v>23</v>
      </c>
      <c r="F22">
        <v>2247</v>
      </c>
      <c r="G22">
        <v>3745</v>
      </c>
      <c r="H22">
        <v>14</v>
      </c>
      <c r="I22">
        <v>1293</v>
      </c>
      <c r="J22">
        <v>274</v>
      </c>
      <c r="K22">
        <f>SUM(I22:J22)</f>
        <v>1567</v>
      </c>
      <c r="N22" t="s">
        <v>22</v>
      </c>
      <c r="O22">
        <v>2247</v>
      </c>
    </row>
    <row r="23" spans="1:15" hidden="1" x14ac:dyDescent="0.3">
      <c r="A23">
        <v>6</v>
      </c>
      <c r="B23" t="s">
        <v>9</v>
      </c>
      <c r="C23" t="s">
        <v>10</v>
      </c>
      <c r="D23" t="s">
        <v>11</v>
      </c>
      <c r="E23" t="s">
        <v>18</v>
      </c>
      <c r="F23" s="10">
        <v>4404</v>
      </c>
      <c r="G23">
        <v>6292</v>
      </c>
      <c r="H23">
        <v>13</v>
      </c>
      <c r="I23">
        <v>1405</v>
      </c>
      <c r="J23">
        <v>484</v>
      </c>
      <c r="K23">
        <f>SUM(I23:J23)</f>
        <v>1889</v>
      </c>
      <c r="N23" t="s">
        <v>11</v>
      </c>
      <c r="O23" s="10">
        <v>4404</v>
      </c>
    </row>
    <row r="24" spans="1:15" hidden="1" x14ac:dyDescent="0.3">
      <c r="A24">
        <v>23</v>
      </c>
      <c r="B24" t="s">
        <v>9</v>
      </c>
      <c r="C24" t="s">
        <v>10</v>
      </c>
      <c r="D24" t="s">
        <v>24</v>
      </c>
      <c r="E24" t="s">
        <v>15</v>
      </c>
      <c r="F24" s="10">
        <v>3010</v>
      </c>
      <c r="G24">
        <v>3762</v>
      </c>
      <c r="H24">
        <v>13</v>
      </c>
      <c r="I24">
        <v>567</v>
      </c>
      <c r="J24">
        <v>285</v>
      </c>
      <c r="K24">
        <f>SUM(I24:J24)</f>
        <v>852</v>
      </c>
      <c r="N24" t="s">
        <v>24</v>
      </c>
      <c r="O24" s="10">
        <v>3010</v>
      </c>
    </row>
    <row r="25" spans="1:15" hidden="1" x14ac:dyDescent="0.3">
      <c r="A25">
        <v>9</v>
      </c>
      <c r="B25" t="s">
        <v>9</v>
      </c>
      <c r="C25" t="s">
        <v>10</v>
      </c>
      <c r="D25" t="s">
        <v>11</v>
      </c>
      <c r="E25" t="s">
        <v>19</v>
      </c>
      <c r="F25" s="10">
        <v>2804</v>
      </c>
      <c r="G25">
        <v>4674</v>
      </c>
      <c r="H25">
        <v>12</v>
      </c>
      <c r="I25">
        <v>729</v>
      </c>
      <c r="J25">
        <v>399</v>
      </c>
      <c r="K25">
        <f>SUM(I25:J25)</f>
        <v>1128</v>
      </c>
      <c r="N25" t="s">
        <v>11</v>
      </c>
      <c r="O25" s="10">
        <v>2804</v>
      </c>
    </row>
    <row r="26" spans="1:15" x14ac:dyDescent="0.3">
      <c r="A26">
        <v>25</v>
      </c>
      <c r="B26" t="s">
        <v>9</v>
      </c>
      <c r="C26" t="s">
        <v>10</v>
      </c>
      <c r="D26" t="s">
        <v>26</v>
      </c>
      <c r="E26" t="s">
        <v>20</v>
      </c>
      <c r="F26" s="10">
        <v>2413</v>
      </c>
      <c r="G26">
        <v>4022</v>
      </c>
      <c r="H26">
        <v>12</v>
      </c>
      <c r="I26">
        <v>920</v>
      </c>
      <c r="J26">
        <v>325</v>
      </c>
      <c r="K26">
        <f>SUM(I26:J26)</f>
        <v>1245</v>
      </c>
      <c r="N26" t="s">
        <v>26</v>
      </c>
      <c r="O26" s="10">
        <v>2413</v>
      </c>
    </row>
  </sheetData>
  <autoFilter ref="A1:K26" xr:uid="{F4465AD3-C666-4ACD-9831-4BE10F178CE5}">
    <filterColumn colId="4">
      <filters>
        <filter val="Feb"/>
        <filter val="Jan"/>
      </filters>
    </filterColumn>
  </autoFilter>
  <sortState xmlns:xlrd2="http://schemas.microsoft.com/office/spreadsheetml/2017/richdata2" ref="A2:K26">
    <sortCondition descending="1" ref="H6:H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CA1B-8915-43F9-8056-57CF4A6939BE}">
  <dimension ref="A1:N26"/>
  <sheetViews>
    <sheetView workbookViewId="0">
      <selection activeCell="N2" sqref="N2"/>
    </sheetView>
  </sheetViews>
  <sheetFormatPr defaultRowHeight="16.5" x14ac:dyDescent="0.3"/>
  <cols>
    <col min="1" max="5" width="8.88671875" customWidth="1"/>
    <col min="7" max="11" width="8.88671875" customWidth="1"/>
  </cols>
  <sheetData>
    <row r="1" spans="1:14" x14ac:dyDescent="0.3">
      <c r="A1" t="s">
        <v>39</v>
      </c>
      <c r="B1" t="s">
        <v>0</v>
      </c>
      <c r="C1" t="s">
        <v>1</v>
      </c>
      <c r="D1" t="s">
        <v>2</v>
      </c>
      <c r="E1" s="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36</v>
      </c>
      <c r="N1" t="s">
        <v>6</v>
      </c>
    </row>
    <row r="2" spans="1:14" x14ac:dyDescent="0.3">
      <c r="A2">
        <v>1</v>
      </c>
      <c r="B2" t="s">
        <v>9</v>
      </c>
      <c r="C2" t="s">
        <v>10</v>
      </c>
      <c r="D2" t="s">
        <v>11</v>
      </c>
      <c r="E2" s="3" t="s">
        <v>15</v>
      </c>
      <c r="F2" s="4">
        <v>99754</v>
      </c>
      <c r="G2">
        <v>142506</v>
      </c>
      <c r="H2">
        <v>305</v>
      </c>
      <c r="I2">
        <v>302</v>
      </c>
      <c r="J2">
        <v>468</v>
      </c>
      <c r="K2">
        <f>SUM(I2:J2)</f>
        <v>770</v>
      </c>
      <c r="N2">
        <v>74</v>
      </c>
    </row>
    <row r="3" spans="1:14" x14ac:dyDescent="0.3">
      <c r="A3">
        <v>2</v>
      </c>
      <c r="B3" t="s">
        <v>9</v>
      </c>
      <c r="C3" t="s">
        <v>10</v>
      </c>
      <c r="D3" t="s">
        <v>11</v>
      </c>
      <c r="E3" s="3" t="s">
        <v>21</v>
      </c>
      <c r="F3" s="4">
        <v>87891</v>
      </c>
      <c r="H3">
        <v>234</v>
      </c>
      <c r="I3">
        <v>1322</v>
      </c>
      <c r="J3">
        <v>469</v>
      </c>
      <c r="K3">
        <f>SUM(I3:J3)</f>
        <v>1791</v>
      </c>
      <c r="N3">
        <v>74</v>
      </c>
    </row>
    <row r="4" spans="1:14" x14ac:dyDescent="0.3">
      <c r="A4">
        <v>24</v>
      </c>
      <c r="B4" t="s">
        <v>9</v>
      </c>
      <c r="C4" t="s">
        <v>10</v>
      </c>
      <c r="D4" t="s">
        <v>26</v>
      </c>
      <c r="E4" s="3" t="s">
        <v>12</v>
      </c>
      <c r="F4" s="4">
        <v>70221</v>
      </c>
      <c r="G4">
        <v>117035</v>
      </c>
      <c r="H4">
        <v>438</v>
      </c>
      <c r="I4">
        <v>1391</v>
      </c>
      <c r="J4">
        <v>267</v>
      </c>
      <c r="K4">
        <f>SUM(I4:J4)</f>
        <v>1658</v>
      </c>
      <c r="N4">
        <v>74</v>
      </c>
    </row>
    <row r="5" spans="1:14" x14ac:dyDescent="0.3">
      <c r="A5">
        <v>3</v>
      </c>
      <c r="B5" t="s">
        <v>9</v>
      </c>
      <c r="C5" t="s">
        <v>10</v>
      </c>
      <c r="D5" t="s">
        <v>11</v>
      </c>
      <c r="E5" s="3" t="s">
        <v>18</v>
      </c>
      <c r="F5" s="4">
        <v>39676</v>
      </c>
      <c r="G5">
        <v>66126</v>
      </c>
      <c r="H5">
        <v>155</v>
      </c>
      <c r="I5">
        <v>1165</v>
      </c>
      <c r="J5">
        <v>428</v>
      </c>
      <c r="K5">
        <f>SUM(I5:J5)</f>
        <v>1593</v>
      </c>
      <c r="N5">
        <v>74</v>
      </c>
    </row>
    <row r="6" spans="1:14" x14ac:dyDescent="0.3">
      <c r="A6">
        <v>4</v>
      </c>
      <c r="B6" t="s">
        <v>9</v>
      </c>
      <c r="C6" t="s">
        <v>10</v>
      </c>
      <c r="D6" t="s">
        <v>11</v>
      </c>
      <c r="E6" s="3" t="s">
        <v>12</v>
      </c>
      <c r="F6" s="4">
        <v>38136</v>
      </c>
      <c r="G6">
        <v>47670</v>
      </c>
      <c r="H6">
        <v>105</v>
      </c>
      <c r="I6">
        <v>655</v>
      </c>
      <c r="J6">
        <v>454</v>
      </c>
      <c r="K6">
        <f>SUM(I6:J6)</f>
        <v>1109</v>
      </c>
      <c r="N6">
        <v>74</v>
      </c>
    </row>
    <row r="7" spans="1:14" ht="17.25" thickBot="1" x14ac:dyDescent="0.35">
      <c r="A7">
        <v>18</v>
      </c>
      <c r="B7" t="s">
        <v>9</v>
      </c>
      <c r="C7" t="s">
        <v>10</v>
      </c>
      <c r="D7" t="s">
        <v>24</v>
      </c>
      <c r="E7" s="5" t="s">
        <v>16</v>
      </c>
      <c r="F7" s="6">
        <v>32247</v>
      </c>
      <c r="G7">
        <v>53744</v>
      </c>
      <c r="H7">
        <v>132</v>
      </c>
      <c r="I7">
        <v>413</v>
      </c>
      <c r="J7">
        <v>406</v>
      </c>
      <c r="K7">
        <f>SUM(I7:J7)</f>
        <v>819</v>
      </c>
      <c r="N7">
        <v>74</v>
      </c>
    </row>
    <row r="8" spans="1:14" x14ac:dyDescent="0.3">
      <c r="A8">
        <v>5</v>
      </c>
      <c r="B8" t="s">
        <v>9</v>
      </c>
      <c r="C8" t="s">
        <v>10</v>
      </c>
      <c r="D8" t="s">
        <v>11</v>
      </c>
      <c r="E8" s="10" t="s">
        <v>13</v>
      </c>
      <c r="F8" s="10">
        <v>11919</v>
      </c>
      <c r="G8">
        <v>19866</v>
      </c>
      <c r="H8">
        <v>51</v>
      </c>
      <c r="I8">
        <v>291</v>
      </c>
      <c r="J8">
        <v>388</v>
      </c>
      <c r="K8">
        <f>SUM(I8:J8)</f>
        <v>679</v>
      </c>
      <c r="N8">
        <v>74</v>
      </c>
    </row>
    <row r="9" spans="1:14" x14ac:dyDescent="0.3">
      <c r="A9">
        <v>15</v>
      </c>
      <c r="B9" t="s">
        <v>9</v>
      </c>
      <c r="C9" t="s">
        <v>10</v>
      </c>
      <c r="D9" t="s">
        <v>22</v>
      </c>
      <c r="E9" s="10" t="s">
        <v>18</v>
      </c>
      <c r="F9" s="10">
        <v>9613</v>
      </c>
      <c r="G9">
        <v>19227</v>
      </c>
      <c r="H9">
        <v>69</v>
      </c>
      <c r="I9">
        <v>280</v>
      </c>
      <c r="J9">
        <v>280</v>
      </c>
      <c r="K9">
        <f>SUM(I9:J9)</f>
        <v>560</v>
      </c>
      <c r="N9">
        <v>69</v>
      </c>
    </row>
    <row r="10" spans="1:14" x14ac:dyDescent="0.3">
      <c r="A10">
        <v>19</v>
      </c>
      <c r="B10" t="s">
        <v>9</v>
      </c>
      <c r="C10" t="s">
        <v>10</v>
      </c>
      <c r="D10" t="s">
        <v>24</v>
      </c>
      <c r="E10" s="10" t="s">
        <v>20</v>
      </c>
      <c r="F10" s="10">
        <v>8915</v>
      </c>
      <c r="G10">
        <v>14858</v>
      </c>
      <c r="H10">
        <v>36</v>
      </c>
      <c r="I10">
        <v>830</v>
      </c>
      <c r="K10">
        <f>SUM(I10:J10)</f>
        <v>830</v>
      </c>
      <c r="N10">
        <v>36</v>
      </c>
    </row>
    <row r="11" spans="1:14" x14ac:dyDescent="0.3">
      <c r="A11">
        <v>20</v>
      </c>
      <c r="B11" t="s">
        <v>9</v>
      </c>
      <c r="C11" t="s">
        <v>10</v>
      </c>
      <c r="D11" t="s">
        <v>24</v>
      </c>
      <c r="E11" s="10" t="s">
        <v>18</v>
      </c>
      <c r="F11" s="10">
        <v>7571</v>
      </c>
      <c r="G11">
        <v>12618</v>
      </c>
      <c r="H11">
        <v>38</v>
      </c>
      <c r="I11">
        <v>1479</v>
      </c>
      <c r="J11">
        <v>335</v>
      </c>
      <c r="K11">
        <f>SUM(I11:J11)</f>
        <v>1814</v>
      </c>
      <c r="N11">
        <v>38</v>
      </c>
    </row>
    <row r="12" spans="1:14" x14ac:dyDescent="0.3">
      <c r="A12">
        <v>21</v>
      </c>
      <c r="B12" t="s">
        <v>9</v>
      </c>
      <c r="C12" t="s">
        <v>10</v>
      </c>
      <c r="D12" t="s">
        <v>24</v>
      </c>
      <c r="E12" s="10" t="s">
        <v>25</v>
      </c>
      <c r="F12" s="10">
        <v>4738</v>
      </c>
      <c r="G12">
        <v>7896</v>
      </c>
      <c r="H12">
        <v>18</v>
      </c>
      <c r="I12">
        <v>123</v>
      </c>
      <c r="J12">
        <v>448</v>
      </c>
      <c r="K12">
        <f>SUM(I12:J12)</f>
        <v>571</v>
      </c>
      <c r="N12">
        <v>18</v>
      </c>
    </row>
    <row r="13" spans="1:14" x14ac:dyDescent="0.3">
      <c r="A13">
        <v>6</v>
      </c>
      <c r="B13" t="s">
        <v>9</v>
      </c>
      <c r="C13" t="s">
        <v>10</v>
      </c>
      <c r="D13" t="s">
        <v>11</v>
      </c>
      <c r="E13" s="10" t="s">
        <v>18</v>
      </c>
      <c r="F13" s="10">
        <v>4404</v>
      </c>
      <c r="G13">
        <v>6292</v>
      </c>
      <c r="H13">
        <v>13</v>
      </c>
      <c r="I13">
        <v>1405</v>
      </c>
      <c r="J13">
        <v>484</v>
      </c>
      <c r="K13">
        <f>SUM(I13:J13)</f>
        <v>1889</v>
      </c>
      <c r="N13">
        <v>13</v>
      </c>
    </row>
    <row r="14" spans="1:14" x14ac:dyDescent="0.3">
      <c r="A14">
        <v>22</v>
      </c>
      <c r="B14" t="s">
        <v>9</v>
      </c>
      <c r="C14" t="s">
        <v>10</v>
      </c>
      <c r="D14" t="s">
        <v>24</v>
      </c>
      <c r="E14" s="10" t="s">
        <v>12</v>
      </c>
      <c r="F14" s="10">
        <v>4126</v>
      </c>
      <c r="G14">
        <v>5158</v>
      </c>
      <c r="H14">
        <v>15</v>
      </c>
      <c r="I14">
        <v>272</v>
      </c>
      <c r="J14">
        <v>341</v>
      </c>
      <c r="K14">
        <f>SUM(I14:J14)</f>
        <v>613</v>
      </c>
      <c r="N14">
        <v>15</v>
      </c>
    </row>
    <row r="15" spans="1:14" x14ac:dyDescent="0.3">
      <c r="A15">
        <v>23</v>
      </c>
      <c r="B15" t="s">
        <v>9</v>
      </c>
      <c r="C15" t="s">
        <v>10</v>
      </c>
      <c r="D15" t="s">
        <v>24</v>
      </c>
      <c r="E15" s="10" t="s">
        <v>15</v>
      </c>
      <c r="F15" s="10">
        <v>3010</v>
      </c>
      <c r="G15">
        <v>3762</v>
      </c>
      <c r="H15">
        <v>13</v>
      </c>
      <c r="I15">
        <v>567</v>
      </c>
      <c r="J15">
        <v>285</v>
      </c>
      <c r="K15">
        <f>SUM(I15:J15)</f>
        <v>852</v>
      </c>
      <c r="N15">
        <v>13</v>
      </c>
    </row>
    <row r="16" spans="1:14" x14ac:dyDescent="0.3">
      <c r="A16">
        <v>7</v>
      </c>
      <c r="B16" t="s">
        <v>9</v>
      </c>
      <c r="C16" t="s">
        <v>10</v>
      </c>
      <c r="D16" t="s">
        <v>11</v>
      </c>
      <c r="E16" s="10" t="s">
        <v>17</v>
      </c>
      <c r="F16" s="10">
        <v>2883</v>
      </c>
      <c r="G16">
        <v>4804</v>
      </c>
      <c r="H16">
        <v>16</v>
      </c>
      <c r="I16">
        <v>1211</v>
      </c>
      <c r="J16">
        <v>306</v>
      </c>
      <c r="K16">
        <f>SUM(I16:J16)</f>
        <v>1517</v>
      </c>
      <c r="N16">
        <v>16</v>
      </c>
    </row>
    <row r="17" spans="1:14" x14ac:dyDescent="0.3">
      <c r="A17">
        <v>8</v>
      </c>
      <c r="B17" t="s">
        <v>9</v>
      </c>
      <c r="C17" t="s">
        <v>10</v>
      </c>
      <c r="D17" t="s">
        <v>11</v>
      </c>
      <c r="E17" s="10" t="s">
        <v>14</v>
      </c>
      <c r="F17" s="10">
        <v>2879</v>
      </c>
      <c r="G17">
        <v>4112</v>
      </c>
      <c r="H17">
        <v>14</v>
      </c>
      <c r="I17">
        <v>541</v>
      </c>
      <c r="J17">
        <v>298</v>
      </c>
      <c r="K17">
        <f>SUM(I17:J17)</f>
        <v>839</v>
      </c>
      <c r="N17">
        <v>14</v>
      </c>
    </row>
    <row r="18" spans="1:14" x14ac:dyDescent="0.3">
      <c r="A18">
        <v>9</v>
      </c>
      <c r="B18" t="s">
        <v>9</v>
      </c>
      <c r="C18" t="s">
        <v>10</v>
      </c>
      <c r="D18" t="s">
        <v>11</v>
      </c>
      <c r="E18" s="10" t="s">
        <v>19</v>
      </c>
      <c r="F18" s="10">
        <v>2804</v>
      </c>
      <c r="G18">
        <v>4674</v>
      </c>
      <c r="H18">
        <v>12</v>
      </c>
      <c r="I18">
        <v>729</v>
      </c>
      <c r="J18">
        <v>399</v>
      </c>
      <c r="K18">
        <f>SUM(I18:J18)</f>
        <v>1128</v>
      </c>
      <c r="N18">
        <v>12</v>
      </c>
    </row>
    <row r="19" spans="1:14" x14ac:dyDescent="0.3">
      <c r="A19">
        <v>10</v>
      </c>
      <c r="B19" t="s">
        <v>9</v>
      </c>
      <c r="C19" t="s">
        <v>10</v>
      </c>
      <c r="D19" t="s">
        <v>11</v>
      </c>
      <c r="E19" s="10" t="s">
        <v>20</v>
      </c>
      <c r="F19" s="10">
        <v>2782</v>
      </c>
      <c r="G19">
        <v>3974</v>
      </c>
      <c r="H19">
        <v>14</v>
      </c>
      <c r="I19">
        <v>84</v>
      </c>
      <c r="J19">
        <v>289</v>
      </c>
      <c r="K19">
        <f>SUM(I19:J19)</f>
        <v>373</v>
      </c>
      <c r="N19">
        <v>14</v>
      </c>
    </row>
    <row r="20" spans="1:14" x14ac:dyDescent="0.3">
      <c r="A20">
        <v>25</v>
      </c>
      <c r="B20" t="s">
        <v>9</v>
      </c>
      <c r="C20" t="s">
        <v>10</v>
      </c>
      <c r="D20" t="s">
        <v>26</v>
      </c>
      <c r="E20" s="10" t="s">
        <v>20</v>
      </c>
      <c r="F20" s="10">
        <v>2413</v>
      </c>
      <c r="G20">
        <v>4022</v>
      </c>
      <c r="H20">
        <v>12</v>
      </c>
      <c r="I20">
        <v>920</v>
      </c>
      <c r="J20">
        <v>325</v>
      </c>
      <c r="K20">
        <f>SUM(I20:J20)</f>
        <v>1245</v>
      </c>
      <c r="N20">
        <v>12</v>
      </c>
    </row>
    <row r="21" spans="1:14" x14ac:dyDescent="0.3">
      <c r="A21">
        <v>16</v>
      </c>
      <c r="B21" t="s">
        <v>9</v>
      </c>
      <c r="C21" t="s">
        <v>10</v>
      </c>
      <c r="D21" t="s">
        <v>22</v>
      </c>
      <c r="E21" t="s">
        <v>23</v>
      </c>
      <c r="F21">
        <v>2247</v>
      </c>
      <c r="G21">
        <v>3745</v>
      </c>
      <c r="H21">
        <v>14</v>
      </c>
      <c r="I21">
        <v>1293</v>
      </c>
      <c r="J21">
        <v>274</v>
      </c>
      <c r="K21">
        <f>SUM(I21:J21)</f>
        <v>1567</v>
      </c>
      <c r="N21">
        <v>14</v>
      </c>
    </row>
    <row r="22" spans="1:14" x14ac:dyDescent="0.3">
      <c r="A22">
        <v>17</v>
      </c>
      <c r="B22" t="s">
        <v>9</v>
      </c>
      <c r="C22" t="s">
        <v>10</v>
      </c>
      <c r="D22" t="s">
        <v>22</v>
      </c>
      <c r="E22" s="10" t="s">
        <v>17</v>
      </c>
      <c r="F22" s="10">
        <v>1830</v>
      </c>
      <c r="G22">
        <v>3051</v>
      </c>
      <c r="H22">
        <v>15</v>
      </c>
      <c r="I22">
        <v>411</v>
      </c>
      <c r="J22">
        <v>208</v>
      </c>
      <c r="K22">
        <f>SUM(I22:J22)</f>
        <v>619</v>
      </c>
      <c r="N22">
        <v>15</v>
      </c>
    </row>
    <row r="23" spans="1:14" x14ac:dyDescent="0.3">
      <c r="A23">
        <v>11</v>
      </c>
      <c r="B23" t="s">
        <v>9</v>
      </c>
      <c r="C23" t="s">
        <v>10</v>
      </c>
      <c r="D23" t="s">
        <v>11</v>
      </c>
      <c r="E23" s="10" t="s">
        <v>16</v>
      </c>
      <c r="F23" s="10">
        <v>1705</v>
      </c>
      <c r="G23">
        <v>2436</v>
      </c>
      <c r="H23">
        <v>21</v>
      </c>
      <c r="I23">
        <v>1063</v>
      </c>
      <c r="J23">
        <v>116</v>
      </c>
      <c r="K23">
        <f>SUM(I23:J23)</f>
        <v>1179</v>
      </c>
      <c r="N23">
        <v>21</v>
      </c>
    </row>
    <row r="24" spans="1:14" x14ac:dyDescent="0.3">
      <c r="A24">
        <v>12</v>
      </c>
      <c r="B24" t="s">
        <v>9</v>
      </c>
      <c r="C24" t="s">
        <v>10</v>
      </c>
      <c r="D24" t="s">
        <v>11</v>
      </c>
      <c r="E24" s="10" t="s">
        <v>19</v>
      </c>
      <c r="F24" s="10">
        <v>1561</v>
      </c>
      <c r="G24">
        <v>2602</v>
      </c>
      <c r="H24">
        <v>57</v>
      </c>
      <c r="J24">
        <v>46</v>
      </c>
      <c r="K24">
        <f>SUM(I24:J24)</f>
        <v>46</v>
      </c>
      <c r="N24">
        <v>57</v>
      </c>
    </row>
    <row r="25" spans="1:14" x14ac:dyDescent="0.3">
      <c r="A25">
        <v>13</v>
      </c>
      <c r="B25" t="s">
        <v>9</v>
      </c>
      <c r="C25" t="s">
        <v>10</v>
      </c>
      <c r="D25" t="s">
        <v>11</v>
      </c>
      <c r="E25" s="10" t="s">
        <v>16</v>
      </c>
      <c r="F25" s="10">
        <v>1333</v>
      </c>
      <c r="G25">
        <v>2221</v>
      </c>
      <c r="H25">
        <v>16</v>
      </c>
      <c r="I25">
        <v>1140</v>
      </c>
      <c r="J25">
        <v>136</v>
      </c>
      <c r="K25">
        <f>SUM(I25:J25)</f>
        <v>1276</v>
      </c>
      <c r="N25">
        <v>16</v>
      </c>
    </row>
    <row r="26" spans="1:14" x14ac:dyDescent="0.3">
      <c r="A26">
        <v>14</v>
      </c>
      <c r="B26" t="s">
        <v>9</v>
      </c>
      <c r="C26" t="s">
        <v>10</v>
      </c>
      <c r="D26" t="s">
        <v>11</v>
      </c>
      <c r="E26" t="s">
        <v>15</v>
      </c>
      <c r="G26">
        <v>19936</v>
      </c>
      <c r="H26">
        <v>51</v>
      </c>
      <c r="I26">
        <v>207</v>
      </c>
      <c r="J26">
        <v>394</v>
      </c>
      <c r="K26">
        <f>SUM(I26:J26)</f>
        <v>601</v>
      </c>
      <c r="N26">
        <v>51</v>
      </c>
    </row>
  </sheetData>
  <sortState xmlns:xlrd2="http://schemas.microsoft.com/office/spreadsheetml/2017/richdata2" ref="A2:K26">
    <sortCondition descending="1" ref="F2:F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2"/>
  <sheetViews>
    <sheetView zoomScale="190" zoomScaleNormal="190" workbookViewId="0">
      <selection activeCell="C2" sqref="C2"/>
    </sheetView>
  </sheetViews>
  <sheetFormatPr defaultRowHeight="16.5" x14ac:dyDescent="0.3"/>
  <cols>
    <col min="2" max="2" width="5.21875" bestFit="1" customWidth="1"/>
    <col min="3" max="3" width="17.21875" bestFit="1" customWidth="1"/>
    <col min="4" max="4" width="10.88671875" bestFit="1" customWidth="1"/>
  </cols>
  <sheetData>
    <row r="2" spans="2:7" x14ac:dyDescent="0.3">
      <c r="B2" t="s">
        <v>31</v>
      </c>
      <c r="C2" t="s">
        <v>27</v>
      </c>
      <c r="D2" t="s">
        <v>28</v>
      </c>
    </row>
    <row r="3" spans="2:7" x14ac:dyDescent="0.3">
      <c r="B3">
        <v>1</v>
      </c>
      <c r="C3">
        <v>40</v>
      </c>
      <c r="D3">
        <f>IF(C3&gt;50, 1,0)</f>
        <v>0</v>
      </c>
      <c r="F3" t="b">
        <v>0</v>
      </c>
      <c r="G3">
        <v>0</v>
      </c>
    </row>
    <row r="4" spans="2:7" x14ac:dyDescent="0.3">
      <c r="B4">
        <v>2</v>
      </c>
      <c r="C4">
        <v>59</v>
      </c>
      <c r="D4">
        <f t="shared" ref="D4:D8" si="0">IF(C4&gt;50, 1,0)</f>
        <v>1</v>
      </c>
      <c r="F4" t="b">
        <v>1</v>
      </c>
      <c r="G4">
        <v>1</v>
      </c>
    </row>
    <row r="5" spans="2:7" x14ac:dyDescent="0.3">
      <c r="B5">
        <v>3</v>
      </c>
      <c r="C5">
        <v>87</v>
      </c>
      <c r="D5">
        <f t="shared" si="0"/>
        <v>1</v>
      </c>
      <c r="F5">
        <f>SUM(F3:F4)</f>
        <v>0</v>
      </c>
      <c r="G5">
        <f>SUM(G3:G4)</f>
        <v>1</v>
      </c>
    </row>
    <row r="6" spans="2:7" x14ac:dyDescent="0.3">
      <c r="B6">
        <v>4</v>
      </c>
      <c r="C6">
        <v>44</v>
      </c>
      <c r="D6">
        <f t="shared" si="0"/>
        <v>0</v>
      </c>
    </row>
    <row r="7" spans="2:7" x14ac:dyDescent="0.3">
      <c r="B7">
        <v>5</v>
      </c>
      <c r="C7">
        <v>91</v>
      </c>
      <c r="D7">
        <f t="shared" si="0"/>
        <v>1</v>
      </c>
    </row>
    <row r="8" spans="2:7" x14ac:dyDescent="0.3">
      <c r="B8">
        <v>6</v>
      </c>
      <c r="C8">
        <v>89</v>
      </c>
      <c r="D8">
        <f t="shared" si="0"/>
        <v>1</v>
      </c>
    </row>
    <row r="10" spans="2:7" x14ac:dyDescent="0.3">
      <c r="C10" t="s">
        <v>29</v>
      </c>
      <c r="D10">
        <f>SUM(D3:D8)</f>
        <v>4</v>
      </c>
    </row>
    <row r="11" spans="2:7" x14ac:dyDescent="0.3">
      <c r="C11" t="s">
        <v>30</v>
      </c>
      <c r="D11">
        <f>COUNTA(D3:D8)</f>
        <v>6</v>
      </c>
    </row>
    <row r="12" spans="2:7" x14ac:dyDescent="0.3">
      <c r="C12" t="s">
        <v>32</v>
      </c>
      <c r="D1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11"/>
  <sheetViews>
    <sheetView zoomScale="180" zoomScaleNormal="180" workbookViewId="0">
      <selection activeCell="C10" sqref="C10:D11"/>
    </sheetView>
  </sheetViews>
  <sheetFormatPr defaultRowHeight="16.5" x14ac:dyDescent="0.3"/>
  <cols>
    <col min="4" max="4" width="19.77734375" bestFit="1" customWidth="1"/>
    <col min="6" max="6" width="14.6640625" bestFit="1" customWidth="1"/>
  </cols>
  <sheetData>
    <row r="4" spans="2:7" x14ac:dyDescent="0.3">
      <c r="B4" s="7" t="s">
        <v>34</v>
      </c>
      <c r="C4">
        <v>1</v>
      </c>
      <c r="D4" t="s">
        <v>11</v>
      </c>
      <c r="F4" t="str" cm="1">
        <f t="array" ref="F4">INDEX(D4:D7,G4)</f>
        <v>Sports &amp; Health</v>
      </c>
      <c r="G4">
        <v>4</v>
      </c>
    </row>
    <row r="5" spans="2:7" x14ac:dyDescent="0.3">
      <c r="C5">
        <v>2</v>
      </c>
      <c r="D5" t="s">
        <v>22</v>
      </c>
    </row>
    <row r="6" spans="2:7" x14ac:dyDescent="0.3">
      <c r="C6">
        <v>3</v>
      </c>
      <c r="D6" t="s">
        <v>24</v>
      </c>
    </row>
    <row r="7" spans="2:7" x14ac:dyDescent="0.3">
      <c r="C7">
        <v>4</v>
      </c>
      <c r="D7" t="s">
        <v>26</v>
      </c>
    </row>
    <row r="10" spans="2:7" x14ac:dyDescent="0.3">
      <c r="B10" t="s">
        <v>35</v>
      </c>
      <c r="C10">
        <v>2</v>
      </c>
      <c r="D10" t="s">
        <v>22</v>
      </c>
    </row>
    <row r="11" spans="2:7" x14ac:dyDescent="0.3">
      <c r="C11">
        <v>4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retail_sales</vt:lpstr>
      <vt:lpstr>retail_new</vt:lpstr>
      <vt:lpstr>sort_cost</vt:lpstr>
      <vt:lpstr>player</vt:lpstr>
      <vt:lpstr>dataframe_subset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2022-01-15T16:19:51Z</dcterms:created>
  <dcterms:modified xsi:type="dcterms:W3CDTF">2022-01-16T07:50:16Z</dcterms:modified>
</cp:coreProperties>
</file>