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8FE1C05F-FEB9-4191-9B22-051AD0624B79}" xr6:coauthVersionLast="47" xr6:coauthVersionMax="47" xr10:uidLastSave="{00000000-0000-0000-0000-000000000000}"/>
  <bookViews>
    <workbookView xWindow="-120" yWindow="-120" windowWidth="29040" windowHeight="15990" activeTab="4" xr2:uid="{23917D7D-B777-4EA8-A31B-9A2D868B7DDC}"/>
  </bookViews>
  <sheets>
    <sheet name="UserInterface" sheetId="9" r:id="rId1"/>
    <sheet name="Data" sheetId="1" r:id="rId2"/>
    <sheet name="Regression" sheetId="3" r:id="rId3"/>
    <sheet name="Regression_LSq" sheetId="2" r:id="rId4"/>
    <sheet name="LeastSquares" sheetId="8" r:id="rId5"/>
    <sheet name="Accuracy" sheetId="5" r:id="rId6"/>
  </sheets>
  <definedNames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2" hidden="1">Regression!$B$2:$E$2</definedName>
    <definedName name="solver_adj" localSheetId="3" hidden="1">Regression_LSq!$B$2:$E$2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3" hidden="1">Regression_LSq!$C$2</definedName>
    <definedName name="solver_lhs2" localSheetId="3" hidden="1">Regression_LSq!$C$2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Regression!$H$2</definedName>
    <definedName name="solver_opt" localSheetId="3" hidden="1">Regression_LSq!#REF!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hs1" localSheetId="3" hidden="1">0</definedName>
    <definedName name="solver_rhs2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9" l="1"/>
  <c r="B10" i="9"/>
  <c r="C1" i="5" l="1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I1" i="8" a="1"/>
  <c r="I1" i="8" s="1"/>
  <c r="K2" i="1"/>
  <c r="K4" i="1"/>
  <c r="H2" i="1"/>
  <c r="H3" i="1"/>
  <c r="H4" i="1"/>
  <c r="K3" i="1"/>
  <c r="A2" i="2" l="1"/>
  <c r="F27" i="3"/>
  <c r="G27" i="3" s="1"/>
  <c r="H27" i="3" s="1"/>
  <c r="F28" i="3"/>
  <c r="G28" i="3" s="1"/>
  <c r="H28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35" i="3"/>
  <c r="G35" i="3" s="1"/>
  <c r="H35" i="3" s="1"/>
  <c r="F36" i="3"/>
  <c r="G36" i="3" s="1"/>
  <c r="H36" i="3" s="1"/>
  <c r="F37" i="3"/>
  <c r="G37" i="3" s="1"/>
  <c r="H37" i="3" s="1"/>
  <c r="F38" i="3"/>
  <c r="G38" i="3" s="1"/>
  <c r="H38" i="3" s="1"/>
  <c r="F39" i="3"/>
  <c r="G39" i="3" s="1"/>
  <c r="H39" i="3" s="1"/>
  <c r="F40" i="3"/>
  <c r="G40" i="3" s="1"/>
  <c r="H40" i="3" s="1"/>
  <c r="F41" i="3"/>
  <c r="G41" i="3" s="1"/>
  <c r="H41" i="3" s="1"/>
  <c r="F42" i="3"/>
  <c r="G42" i="3" s="1"/>
  <c r="H42" i="3" s="1"/>
  <c r="F43" i="3"/>
  <c r="G43" i="3" s="1"/>
  <c r="H43" i="3" s="1"/>
  <c r="F44" i="3"/>
  <c r="G44" i="3" s="1"/>
  <c r="H44" i="3" s="1"/>
  <c r="F45" i="3"/>
  <c r="G45" i="3" s="1"/>
  <c r="H45" i="3" s="1"/>
  <c r="F46" i="3"/>
  <c r="G46" i="3" s="1"/>
  <c r="H46" i="3" s="1"/>
  <c r="F47" i="3"/>
  <c r="G47" i="3" s="1"/>
  <c r="H47" i="3" s="1"/>
  <c r="F48" i="3"/>
  <c r="G48" i="3" s="1"/>
  <c r="H48" i="3" s="1"/>
  <c r="F49" i="3"/>
  <c r="G49" i="3" s="1"/>
  <c r="H49" i="3" s="1"/>
  <c r="F50" i="3"/>
  <c r="G50" i="3" s="1"/>
  <c r="H50" i="3" s="1"/>
  <c r="F51" i="3"/>
  <c r="G51" i="3" s="1"/>
  <c r="H51" i="3" s="1"/>
  <c r="F52" i="3"/>
  <c r="G52" i="3" s="1"/>
  <c r="H52" i="3" s="1"/>
  <c r="F53" i="3"/>
  <c r="G53" i="3" s="1"/>
  <c r="H53" i="3" s="1"/>
  <c r="F54" i="3"/>
  <c r="G54" i="3" s="1"/>
  <c r="H54" i="3" s="1"/>
  <c r="F55" i="3"/>
  <c r="G55" i="3" s="1"/>
  <c r="H55" i="3" s="1"/>
  <c r="F56" i="3"/>
  <c r="G56" i="3" s="1"/>
  <c r="H56" i="3" s="1"/>
  <c r="F57" i="3"/>
  <c r="G57" i="3" s="1"/>
  <c r="H57" i="3" s="1"/>
  <c r="F58" i="3"/>
  <c r="G58" i="3" s="1"/>
  <c r="H58" i="3" s="1"/>
  <c r="F59" i="3"/>
  <c r="G59" i="3" s="1"/>
  <c r="H59" i="3" s="1"/>
  <c r="F60" i="3"/>
  <c r="G60" i="3" s="1"/>
  <c r="H60" i="3" s="1"/>
  <c r="F61" i="3"/>
  <c r="G61" i="3" s="1"/>
  <c r="H61" i="3" s="1"/>
  <c r="F62" i="3"/>
  <c r="G62" i="3" s="1"/>
  <c r="H62" i="3" s="1"/>
  <c r="F63" i="3"/>
  <c r="G63" i="3" s="1"/>
  <c r="H63" i="3" s="1"/>
  <c r="F64" i="3"/>
  <c r="G64" i="3" s="1"/>
  <c r="H64" i="3" s="1"/>
  <c r="F65" i="3"/>
  <c r="G65" i="3" s="1"/>
  <c r="H65" i="3" s="1"/>
  <c r="F66" i="3"/>
  <c r="G66" i="3" s="1"/>
  <c r="H66" i="3" s="1"/>
  <c r="F67" i="3"/>
  <c r="G67" i="3" s="1"/>
  <c r="H67" i="3" s="1"/>
  <c r="F68" i="3"/>
  <c r="G68" i="3" s="1"/>
  <c r="H68" i="3" s="1"/>
  <c r="F69" i="3"/>
  <c r="G69" i="3" s="1"/>
  <c r="H69" i="3" s="1"/>
  <c r="F70" i="3"/>
  <c r="G70" i="3" s="1"/>
  <c r="H70" i="3" s="1"/>
  <c r="F71" i="3"/>
  <c r="G71" i="3" s="1"/>
  <c r="H71" i="3" s="1"/>
  <c r="F72" i="3"/>
  <c r="G72" i="3" s="1"/>
  <c r="H72" i="3" s="1"/>
  <c r="F73" i="3"/>
  <c r="G73" i="3" s="1"/>
  <c r="H73" i="3" s="1"/>
  <c r="F74" i="3"/>
  <c r="G74" i="3" s="1"/>
  <c r="H74" i="3" s="1"/>
  <c r="F75" i="3"/>
  <c r="G75" i="3" s="1"/>
  <c r="H75" i="3" s="1"/>
  <c r="F76" i="3"/>
  <c r="G76" i="3" s="1"/>
  <c r="H76" i="3" s="1"/>
  <c r="F77" i="3"/>
  <c r="G77" i="3" s="1"/>
  <c r="H77" i="3" s="1"/>
  <c r="F78" i="3"/>
  <c r="G78" i="3" s="1"/>
  <c r="H78" i="3" s="1"/>
  <c r="F79" i="3"/>
  <c r="G79" i="3" s="1"/>
  <c r="H79" i="3" s="1"/>
  <c r="F80" i="3"/>
  <c r="G80" i="3" s="1"/>
  <c r="H80" i="3" s="1"/>
  <c r="F81" i="3"/>
  <c r="G81" i="3" s="1"/>
  <c r="H81" i="3" s="1"/>
  <c r="F82" i="3"/>
  <c r="G82" i="3" s="1"/>
  <c r="H82" i="3" s="1"/>
  <c r="F83" i="3"/>
  <c r="G83" i="3" s="1"/>
  <c r="H83" i="3" s="1"/>
  <c r="F84" i="3"/>
  <c r="G84" i="3" s="1"/>
  <c r="H84" i="3" s="1"/>
  <c r="F85" i="3"/>
  <c r="G85" i="3" s="1"/>
  <c r="H85" i="3" s="1"/>
  <c r="F86" i="3"/>
  <c r="G86" i="3" s="1"/>
  <c r="H86" i="3" s="1"/>
  <c r="F87" i="3"/>
  <c r="G87" i="3" s="1"/>
  <c r="H87" i="3" s="1"/>
  <c r="F88" i="3"/>
  <c r="G88" i="3" s="1"/>
  <c r="H88" i="3" s="1"/>
  <c r="F89" i="3"/>
  <c r="G89" i="3" s="1"/>
  <c r="H89" i="3" s="1"/>
  <c r="F90" i="3"/>
  <c r="G90" i="3" s="1"/>
  <c r="H90" i="3" s="1"/>
  <c r="F91" i="3"/>
  <c r="G91" i="3" s="1"/>
  <c r="H91" i="3" s="1"/>
  <c r="F92" i="3"/>
  <c r="G92" i="3" s="1"/>
  <c r="H92" i="3" s="1"/>
  <c r="F93" i="3"/>
  <c r="G93" i="3" s="1"/>
  <c r="H93" i="3" s="1"/>
  <c r="F94" i="3"/>
  <c r="G94" i="3" s="1"/>
  <c r="H94" i="3" s="1"/>
  <c r="F95" i="3"/>
  <c r="G95" i="3" s="1"/>
  <c r="H95" i="3" s="1"/>
  <c r="F96" i="3"/>
  <c r="G96" i="3" s="1"/>
  <c r="H96" i="3" s="1"/>
  <c r="F97" i="3"/>
  <c r="G97" i="3" s="1"/>
  <c r="H97" i="3" s="1"/>
  <c r="F98" i="3"/>
  <c r="G98" i="3" s="1"/>
  <c r="H98" i="3" s="1"/>
  <c r="F99" i="3"/>
  <c r="G99" i="3" s="1"/>
  <c r="H99" i="3" s="1"/>
  <c r="F100" i="3"/>
  <c r="G100" i="3" s="1"/>
  <c r="H100" i="3" s="1"/>
  <c r="F101" i="3"/>
  <c r="G101" i="3" s="1"/>
  <c r="H101" i="3" s="1"/>
  <c r="F102" i="3"/>
  <c r="G102" i="3" s="1"/>
  <c r="H102" i="3" s="1"/>
  <c r="F103" i="3"/>
  <c r="G103" i="3" s="1"/>
  <c r="H103" i="3" s="1"/>
  <c r="F104" i="3"/>
  <c r="G104" i="3" s="1"/>
  <c r="H104" i="3" s="1"/>
  <c r="F105" i="3"/>
  <c r="G105" i="3" s="1"/>
  <c r="H105" i="3" s="1"/>
  <c r="F106" i="3"/>
  <c r="G106" i="3" s="1"/>
  <c r="H106" i="3" s="1"/>
  <c r="F107" i="3"/>
  <c r="G107" i="3" s="1"/>
  <c r="H107" i="3" s="1"/>
  <c r="F108" i="3"/>
  <c r="G108" i="3" s="1"/>
  <c r="H108" i="3" s="1"/>
  <c r="F109" i="3"/>
  <c r="G109" i="3" s="1"/>
  <c r="H109" i="3" s="1"/>
  <c r="F110" i="3"/>
  <c r="G110" i="3" s="1"/>
  <c r="H110" i="3" s="1"/>
  <c r="F111" i="3"/>
  <c r="G111" i="3" s="1"/>
  <c r="H111" i="3" s="1"/>
  <c r="F112" i="3"/>
  <c r="G112" i="3" s="1"/>
  <c r="H112" i="3" s="1"/>
  <c r="F113" i="3"/>
  <c r="G113" i="3" s="1"/>
  <c r="H113" i="3" s="1"/>
  <c r="F114" i="3"/>
  <c r="G114" i="3" s="1"/>
  <c r="H114" i="3" s="1"/>
  <c r="F115" i="3"/>
  <c r="G115" i="3" s="1"/>
  <c r="H115" i="3" s="1"/>
  <c r="F116" i="3"/>
  <c r="G116" i="3" s="1"/>
  <c r="H116" i="3" s="1"/>
  <c r="F117" i="3"/>
  <c r="G117" i="3" s="1"/>
  <c r="H117" i="3" s="1"/>
  <c r="F118" i="3"/>
  <c r="G118" i="3" s="1"/>
  <c r="H118" i="3" s="1"/>
  <c r="F119" i="3"/>
  <c r="G119" i="3" s="1"/>
  <c r="H119" i="3" s="1"/>
  <c r="F120" i="3"/>
  <c r="G120" i="3" s="1"/>
  <c r="H120" i="3" s="1"/>
  <c r="F121" i="3"/>
  <c r="G121" i="3" s="1"/>
  <c r="H121" i="3" s="1"/>
  <c r="F122" i="3"/>
  <c r="G122" i="3" s="1"/>
  <c r="H122" i="3" s="1"/>
  <c r="F123" i="3"/>
  <c r="G123" i="3" s="1"/>
  <c r="H123" i="3" s="1"/>
  <c r="F124" i="3"/>
  <c r="G124" i="3" s="1"/>
  <c r="H124" i="3" s="1"/>
  <c r="F125" i="3"/>
  <c r="G125" i="3" s="1"/>
  <c r="H125" i="3" s="1"/>
  <c r="F126" i="3"/>
  <c r="G126" i="3" s="1"/>
  <c r="H126" i="3" s="1"/>
  <c r="F127" i="3"/>
  <c r="G127" i="3" s="1"/>
  <c r="H127" i="3" s="1"/>
  <c r="F128" i="3"/>
  <c r="G128" i="3" s="1"/>
  <c r="H128" i="3" s="1"/>
  <c r="F129" i="3"/>
  <c r="G129" i="3" s="1"/>
  <c r="H129" i="3" s="1"/>
  <c r="F130" i="3"/>
  <c r="G130" i="3" s="1"/>
  <c r="H130" i="3" s="1"/>
  <c r="F131" i="3"/>
  <c r="G131" i="3" s="1"/>
  <c r="H131" i="3" s="1"/>
  <c r="F132" i="3"/>
  <c r="G132" i="3" s="1"/>
  <c r="H132" i="3" s="1"/>
  <c r="F133" i="3"/>
  <c r="G133" i="3" s="1"/>
  <c r="H133" i="3" s="1"/>
  <c r="F134" i="3"/>
  <c r="G134" i="3" s="1"/>
  <c r="H134" i="3" s="1"/>
  <c r="F135" i="3"/>
  <c r="G135" i="3" s="1"/>
  <c r="H135" i="3" s="1"/>
  <c r="F136" i="3"/>
  <c r="G136" i="3" s="1"/>
  <c r="H136" i="3" s="1"/>
  <c r="F137" i="3"/>
  <c r="G137" i="3" s="1"/>
  <c r="H137" i="3" s="1"/>
  <c r="F138" i="3"/>
  <c r="G138" i="3" s="1"/>
  <c r="H138" i="3" s="1"/>
  <c r="F139" i="3"/>
  <c r="G139" i="3" s="1"/>
  <c r="H139" i="3" s="1"/>
  <c r="F140" i="3"/>
  <c r="G140" i="3" s="1"/>
  <c r="H140" i="3" s="1"/>
  <c r="F141" i="3"/>
  <c r="G141" i="3" s="1"/>
  <c r="H141" i="3" s="1"/>
  <c r="F142" i="3"/>
  <c r="G142" i="3" s="1"/>
  <c r="H142" i="3" s="1"/>
  <c r="F143" i="3"/>
  <c r="G143" i="3" s="1"/>
  <c r="H143" i="3" s="1"/>
  <c r="F144" i="3"/>
  <c r="G144" i="3" s="1"/>
  <c r="H144" i="3" s="1"/>
  <c r="F145" i="3"/>
  <c r="G145" i="3" s="1"/>
  <c r="H145" i="3" s="1"/>
  <c r="F146" i="3"/>
  <c r="G146" i="3" s="1"/>
  <c r="H146" i="3" s="1"/>
  <c r="F147" i="3"/>
  <c r="G147" i="3" s="1"/>
  <c r="H147" i="3" s="1"/>
  <c r="F148" i="3"/>
  <c r="G148" i="3" s="1"/>
  <c r="H148" i="3" s="1"/>
  <c r="F149" i="3"/>
  <c r="G149" i="3" s="1"/>
  <c r="H149" i="3" s="1"/>
  <c r="F150" i="3"/>
  <c r="G150" i="3" s="1"/>
  <c r="H150" i="3" s="1"/>
  <c r="F151" i="3"/>
  <c r="G151" i="3" s="1"/>
  <c r="H151" i="3" s="1"/>
  <c r="F152" i="3"/>
  <c r="G152" i="3" s="1"/>
  <c r="H152" i="3" s="1"/>
  <c r="F153" i="3"/>
  <c r="G153" i="3" s="1"/>
  <c r="H153" i="3" s="1"/>
  <c r="F154" i="3"/>
  <c r="G154" i="3" s="1"/>
  <c r="H154" i="3" s="1"/>
  <c r="F155" i="3"/>
  <c r="G155" i="3" s="1"/>
  <c r="H155" i="3" s="1"/>
  <c r="F156" i="3"/>
  <c r="G156" i="3" s="1"/>
  <c r="H156" i="3" s="1"/>
  <c r="F157" i="3"/>
  <c r="G157" i="3" s="1"/>
  <c r="H157" i="3" s="1"/>
  <c r="F158" i="3"/>
  <c r="G158" i="3" s="1"/>
  <c r="H158" i="3" s="1"/>
  <c r="F159" i="3"/>
  <c r="G159" i="3" s="1"/>
  <c r="H159" i="3" s="1"/>
  <c r="F160" i="3"/>
  <c r="G160" i="3" s="1"/>
  <c r="H160" i="3" s="1"/>
  <c r="F161" i="3"/>
  <c r="G161" i="3" s="1"/>
  <c r="H161" i="3" s="1"/>
  <c r="F162" i="3"/>
  <c r="G162" i="3" s="1"/>
  <c r="H162" i="3" s="1"/>
  <c r="F163" i="3"/>
  <c r="G163" i="3" s="1"/>
  <c r="H163" i="3" s="1"/>
  <c r="F164" i="3"/>
  <c r="G164" i="3" s="1"/>
  <c r="H164" i="3" s="1"/>
  <c r="F165" i="3"/>
  <c r="G165" i="3" s="1"/>
  <c r="H165" i="3" s="1"/>
  <c r="F166" i="3"/>
  <c r="G166" i="3" s="1"/>
  <c r="H166" i="3" s="1"/>
  <c r="F167" i="3"/>
  <c r="G167" i="3" s="1"/>
  <c r="H167" i="3" s="1"/>
  <c r="F168" i="3"/>
  <c r="G168" i="3" s="1"/>
  <c r="H168" i="3" s="1"/>
  <c r="F169" i="3"/>
  <c r="G169" i="3" s="1"/>
  <c r="H169" i="3" s="1"/>
  <c r="F170" i="3"/>
  <c r="G170" i="3" s="1"/>
  <c r="H170" i="3" s="1"/>
  <c r="F171" i="3"/>
  <c r="G171" i="3" s="1"/>
  <c r="H171" i="3" s="1"/>
  <c r="F172" i="3"/>
  <c r="G172" i="3" s="1"/>
  <c r="H172" i="3" s="1"/>
  <c r="F173" i="3"/>
  <c r="G173" i="3" s="1"/>
  <c r="H173" i="3" s="1"/>
  <c r="F174" i="3"/>
  <c r="G174" i="3" s="1"/>
  <c r="H174" i="3" s="1"/>
  <c r="F175" i="3"/>
  <c r="G175" i="3" s="1"/>
  <c r="H175" i="3" s="1"/>
  <c r="F176" i="3"/>
  <c r="G176" i="3" s="1"/>
  <c r="H176" i="3" s="1"/>
  <c r="F177" i="3"/>
  <c r="G177" i="3" s="1"/>
  <c r="H177" i="3" s="1"/>
  <c r="F178" i="3"/>
  <c r="G178" i="3" s="1"/>
  <c r="H178" i="3" s="1"/>
  <c r="F179" i="3"/>
  <c r="G179" i="3" s="1"/>
  <c r="H179" i="3" s="1"/>
  <c r="F180" i="3"/>
  <c r="G180" i="3" s="1"/>
  <c r="H180" i="3" s="1"/>
  <c r="F181" i="3"/>
  <c r="G181" i="3" s="1"/>
  <c r="H181" i="3" s="1"/>
  <c r="F182" i="3"/>
  <c r="G182" i="3" s="1"/>
  <c r="H182" i="3" s="1"/>
  <c r="F183" i="3"/>
  <c r="G183" i="3" s="1"/>
  <c r="H183" i="3" s="1"/>
  <c r="F184" i="3"/>
  <c r="G184" i="3" s="1"/>
  <c r="H184" i="3" s="1"/>
  <c r="F185" i="3"/>
  <c r="G185" i="3" s="1"/>
  <c r="H185" i="3" s="1"/>
  <c r="F186" i="3"/>
  <c r="G186" i="3" s="1"/>
  <c r="H186" i="3" s="1"/>
  <c r="F187" i="3"/>
  <c r="G187" i="3" s="1"/>
  <c r="H187" i="3" s="1"/>
  <c r="F188" i="3"/>
  <c r="G188" i="3" s="1"/>
  <c r="H188" i="3" s="1"/>
  <c r="F189" i="3"/>
  <c r="G189" i="3" s="1"/>
  <c r="H189" i="3" s="1"/>
  <c r="F190" i="3"/>
  <c r="G190" i="3" s="1"/>
  <c r="H190" i="3" s="1"/>
  <c r="F191" i="3"/>
  <c r="G191" i="3" s="1"/>
  <c r="H191" i="3" s="1"/>
  <c r="F192" i="3"/>
  <c r="G192" i="3" s="1"/>
  <c r="H192" i="3" s="1"/>
  <c r="F193" i="3"/>
  <c r="G193" i="3" s="1"/>
  <c r="H193" i="3" s="1"/>
  <c r="F194" i="3"/>
  <c r="G194" i="3" s="1"/>
  <c r="H194" i="3" s="1"/>
  <c r="F195" i="3"/>
  <c r="G195" i="3" s="1"/>
  <c r="H195" i="3" s="1"/>
  <c r="F196" i="3"/>
  <c r="G196" i="3" s="1"/>
  <c r="H196" i="3" s="1"/>
  <c r="F197" i="3"/>
  <c r="G197" i="3" s="1"/>
  <c r="H197" i="3" s="1"/>
  <c r="F198" i="3"/>
  <c r="G198" i="3" s="1"/>
  <c r="H198" i="3" s="1"/>
  <c r="F199" i="3"/>
  <c r="G199" i="3" s="1"/>
  <c r="H199" i="3" s="1"/>
  <c r="F200" i="3"/>
  <c r="G200" i="3" s="1"/>
  <c r="H200" i="3" s="1"/>
  <c r="F201" i="3"/>
  <c r="G201" i="3" s="1"/>
  <c r="H201" i="3" s="1"/>
  <c r="F202" i="3"/>
  <c r="G202" i="3" s="1"/>
  <c r="H202" i="3" s="1"/>
  <c r="F203" i="3"/>
  <c r="G203" i="3" s="1"/>
  <c r="H203" i="3" s="1"/>
  <c r="F204" i="3"/>
  <c r="G204" i="3" s="1"/>
  <c r="H204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12" i="3"/>
  <c r="G12" i="3" s="1"/>
  <c r="H12" i="3" s="1"/>
  <c r="F13" i="3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6" i="3"/>
  <c r="G26" i="3" s="1"/>
  <c r="H26" i="3" s="1"/>
  <c r="F5" i="3"/>
  <c r="G5" i="3" s="1"/>
  <c r="H5" i="3" s="1"/>
  <c r="B2" i="2" l="1"/>
  <c r="C2" i="2"/>
  <c r="D2" i="2"/>
  <c r="E2" i="2"/>
  <c r="F7" i="2" l="1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61" i="2"/>
  <c r="F93" i="2"/>
  <c r="F141" i="2"/>
  <c r="F189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3" i="2"/>
  <c r="F85" i="2"/>
  <c r="F133" i="2"/>
  <c r="F181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45" i="2"/>
  <c r="F109" i="2"/>
  <c r="F173" i="2"/>
  <c r="F205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9" i="2"/>
  <c r="F77" i="2"/>
  <c r="F117" i="2"/>
  <c r="F157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" i="2"/>
  <c r="F165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13" i="2"/>
  <c r="F125" i="2"/>
  <c r="F197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37" i="2"/>
  <c r="F69" i="2"/>
  <c r="F101" i="2"/>
  <c r="F149" i="2"/>
  <c r="F6" i="2"/>
  <c r="G108" i="2" l="1"/>
  <c r="H108" i="2" s="1"/>
  <c r="C104" i="5"/>
  <c r="G134" i="2"/>
  <c r="H134" i="2" s="1"/>
  <c r="C130" i="5"/>
  <c r="G187" i="2"/>
  <c r="H187" i="2" s="1"/>
  <c r="C183" i="5"/>
  <c r="G62" i="2"/>
  <c r="H62" i="2" s="1"/>
  <c r="C58" i="5"/>
  <c r="G28" i="2"/>
  <c r="H28" i="2" s="1"/>
  <c r="C24" i="5"/>
  <c r="G77" i="2"/>
  <c r="H77" i="2" s="1"/>
  <c r="C73" i="5"/>
  <c r="G26" i="2"/>
  <c r="H26" i="2" s="1"/>
  <c r="C22" i="5"/>
  <c r="G118" i="2"/>
  <c r="H118" i="2" s="1"/>
  <c r="C114" i="5"/>
  <c r="G13" i="2"/>
  <c r="H13" i="2" s="1"/>
  <c r="C9" i="5"/>
  <c r="G20" i="2"/>
  <c r="H20" i="2" s="1"/>
  <c r="C16" i="5"/>
  <c r="G146" i="2"/>
  <c r="H146" i="2" s="1"/>
  <c r="C142" i="5"/>
  <c r="G6" i="2"/>
  <c r="H6" i="2" s="1"/>
  <c r="C2" i="5"/>
  <c r="G174" i="2"/>
  <c r="H174" i="2" s="1"/>
  <c r="C170" i="5"/>
  <c r="G110" i="2"/>
  <c r="H110" i="2" s="1"/>
  <c r="C106" i="5"/>
  <c r="G46" i="2"/>
  <c r="H46" i="2" s="1"/>
  <c r="C42" i="5"/>
  <c r="G204" i="2"/>
  <c r="H204" i="2" s="1"/>
  <c r="C200" i="5"/>
  <c r="G140" i="2"/>
  <c r="H140" i="2" s="1"/>
  <c r="C136" i="5"/>
  <c r="G76" i="2"/>
  <c r="H76" i="2" s="1"/>
  <c r="C72" i="5"/>
  <c r="G12" i="2"/>
  <c r="H12" i="2" s="1"/>
  <c r="C8" i="5"/>
  <c r="G163" i="2"/>
  <c r="H163" i="2" s="1"/>
  <c r="C159" i="5"/>
  <c r="G99" i="2"/>
  <c r="H99" i="2" s="1"/>
  <c r="C95" i="5"/>
  <c r="G35" i="2"/>
  <c r="H35" i="2" s="1"/>
  <c r="C31" i="5"/>
  <c r="G202" i="2"/>
  <c r="H202" i="2" s="1"/>
  <c r="C198" i="5"/>
  <c r="G138" i="2"/>
  <c r="H138" i="2" s="1"/>
  <c r="C134" i="5"/>
  <c r="G74" i="2"/>
  <c r="H74" i="2" s="1"/>
  <c r="C70" i="5"/>
  <c r="G10" i="2"/>
  <c r="H10" i="2" s="1"/>
  <c r="C6" i="5"/>
  <c r="G177" i="2"/>
  <c r="H177" i="2" s="1"/>
  <c r="C173" i="5"/>
  <c r="G113" i="2"/>
  <c r="H113" i="2" s="1"/>
  <c r="C109" i="5"/>
  <c r="G49" i="2"/>
  <c r="H49" i="2" s="1"/>
  <c r="C45" i="5"/>
  <c r="G85" i="2"/>
  <c r="H85" i="2" s="1"/>
  <c r="C81" i="5"/>
  <c r="G152" i="2"/>
  <c r="H152" i="2" s="1"/>
  <c r="C148" i="5"/>
  <c r="G88" i="2"/>
  <c r="H88" i="2" s="1"/>
  <c r="C84" i="5"/>
  <c r="G24" i="2"/>
  <c r="H24" i="2" s="1"/>
  <c r="C20" i="5"/>
  <c r="G191" i="2"/>
  <c r="H191" i="2" s="1"/>
  <c r="C187" i="5"/>
  <c r="G127" i="2"/>
  <c r="H127" i="2" s="1"/>
  <c r="C123" i="5"/>
  <c r="G63" i="2"/>
  <c r="H63" i="2" s="1"/>
  <c r="C59" i="5"/>
  <c r="G172" i="2"/>
  <c r="H172" i="2" s="1"/>
  <c r="C168" i="5"/>
  <c r="G70" i="2"/>
  <c r="H70" i="2" s="1"/>
  <c r="C66" i="5"/>
  <c r="G36" i="2"/>
  <c r="H36" i="2" s="1"/>
  <c r="C32" i="5"/>
  <c r="G190" i="2"/>
  <c r="H190" i="2" s="1"/>
  <c r="C186" i="5"/>
  <c r="G156" i="2"/>
  <c r="H156" i="2" s="1"/>
  <c r="C152" i="5"/>
  <c r="G115" i="2"/>
  <c r="H115" i="2" s="1"/>
  <c r="C111" i="5"/>
  <c r="G193" i="2"/>
  <c r="H193" i="2" s="1"/>
  <c r="C189" i="5"/>
  <c r="G182" i="2"/>
  <c r="H182" i="2" s="1"/>
  <c r="C178" i="5"/>
  <c r="G148" i="2"/>
  <c r="H148" i="2" s="1"/>
  <c r="C144" i="5"/>
  <c r="G171" i="2"/>
  <c r="H171" i="2" s="1"/>
  <c r="C167" i="5"/>
  <c r="G29" i="2"/>
  <c r="H29" i="2" s="1"/>
  <c r="C25" i="5"/>
  <c r="G149" i="2"/>
  <c r="H149" i="2" s="1"/>
  <c r="C145" i="5"/>
  <c r="G166" i="2"/>
  <c r="H166" i="2" s="1"/>
  <c r="C162" i="5"/>
  <c r="G102" i="2"/>
  <c r="H102" i="2" s="1"/>
  <c r="C98" i="5"/>
  <c r="G38" i="2"/>
  <c r="H38" i="2" s="1"/>
  <c r="C34" i="5"/>
  <c r="G196" i="2"/>
  <c r="H196" i="2" s="1"/>
  <c r="C192" i="5"/>
  <c r="G132" i="2"/>
  <c r="H132" i="2" s="1"/>
  <c r="C128" i="5"/>
  <c r="G68" i="2"/>
  <c r="H68" i="2" s="1"/>
  <c r="C64" i="5"/>
  <c r="G165" i="2"/>
  <c r="H165" i="2" s="1"/>
  <c r="C161" i="5"/>
  <c r="G155" i="2"/>
  <c r="H155" i="2" s="1"/>
  <c r="C151" i="5"/>
  <c r="G91" i="2"/>
  <c r="H91" i="2" s="1"/>
  <c r="C87" i="5"/>
  <c r="G27" i="2"/>
  <c r="H27" i="2" s="1"/>
  <c r="C23" i="5"/>
  <c r="G194" i="2"/>
  <c r="H194" i="2" s="1"/>
  <c r="C190" i="5"/>
  <c r="G130" i="2"/>
  <c r="H130" i="2" s="1"/>
  <c r="C126" i="5"/>
  <c r="G66" i="2"/>
  <c r="H66" i="2" s="1"/>
  <c r="C62" i="5"/>
  <c r="G205" i="2"/>
  <c r="H205" i="2" s="1"/>
  <c r="C201" i="5"/>
  <c r="G169" i="2"/>
  <c r="H169" i="2" s="1"/>
  <c r="C165" i="5"/>
  <c r="G105" i="2"/>
  <c r="H105" i="2" s="1"/>
  <c r="C101" i="5"/>
  <c r="G41" i="2"/>
  <c r="H41" i="2" s="1"/>
  <c r="C37" i="5"/>
  <c r="G53" i="2"/>
  <c r="H53" i="2" s="1"/>
  <c r="C49" i="5"/>
  <c r="G144" i="2"/>
  <c r="H144" i="2" s="1"/>
  <c r="C140" i="5"/>
  <c r="G80" i="2"/>
  <c r="H80" i="2" s="1"/>
  <c r="C76" i="5"/>
  <c r="G16" i="2"/>
  <c r="H16" i="2" s="1"/>
  <c r="C12" i="5"/>
  <c r="G183" i="2"/>
  <c r="H183" i="2" s="1"/>
  <c r="C179" i="5"/>
  <c r="G119" i="2"/>
  <c r="H119" i="2" s="1"/>
  <c r="C115" i="5"/>
  <c r="G55" i="2"/>
  <c r="H55" i="2" s="1"/>
  <c r="C51" i="5"/>
  <c r="G142" i="2"/>
  <c r="H142" i="2" s="1"/>
  <c r="C138" i="5"/>
  <c r="G101" i="2"/>
  <c r="H101" i="2" s="1"/>
  <c r="C97" i="5"/>
  <c r="G94" i="2"/>
  <c r="H94" i="2" s="1"/>
  <c r="C90" i="5"/>
  <c r="G188" i="2"/>
  <c r="H188" i="2" s="1"/>
  <c r="C184" i="5"/>
  <c r="G60" i="2"/>
  <c r="H60" i="2" s="1"/>
  <c r="C56" i="5"/>
  <c r="G21" i="2"/>
  <c r="H21" i="2" s="1"/>
  <c r="C17" i="5"/>
  <c r="G83" i="2"/>
  <c r="H83" i="2" s="1"/>
  <c r="C79" i="5"/>
  <c r="G19" i="2"/>
  <c r="H19" i="2" s="1"/>
  <c r="C15" i="5"/>
  <c r="G186" i="2"/>
  <c r="H186" i="2" s="1"/>
  <c r="C182" i="5"/>
  <c r="G122" i="2"/>
  <c r="H122" i="2" s="1"/>
  <c r="C118" i="5"/>
  <c r="G58" i="2"/>
  <c r="H58" i="2" s="1"/>
  <c r="C54" i="5"/>
  <c r="G173" i="2"/>
  <c r="H173" i="2" s="1"/>
  <c r="C169" i="5"/>
  <c r="G161" i="2"/>
  <c r="H161" i="2" s="1"/>
  <c r="C157" i="5"/>
  <c r="G97" i="2"/>
  <c r="H97" i="2" s="1"/>
  <c r="C93" i="5"/>
  <c r="G33" i="2"/>
  <c r="H33" i="2" s="1"/>
  <c r="C29" i="5"/>
  <c r="G200" i="2"/>
  <c r="H200" i="2" s="1"/>
  <c r="C196" i="5"/>
  <c r="G136" i="2"/>
  <c r="H136" i="2" s="1"/>
  <c r="C132" i="5"/>
  <c r="G72" i="2"/>
  <c r="H72" i="2" s="1"/>
  <c r="C68" i="5"/>
  <c r="G8" i="2"/>
  <c r="H8" i="2" s="1"/>
  <c r="C4" i="5"/>
  <c r="G175" i="2"/>
  <c r="H175" i="2" s="1"/>
  <c r="C171" i="5"/>
  <c r="G111" i="2"/>
  <c r="H111" i="2" s="1"/>
  <c r="C107" i="5"/>
  <c r="G47" i="2"/>
  <c r="H47" i="2" s="1"/>
  <c r="C43" i="5"/>
  <c r="G14" i="2"/>
  <c r="H14" i="2" s="1"/>
  <c r="C10" i="5"/>
  <c r="G158" i="2"/>
  <c r="H158" i="2" s="1"/>
  <c r="C154" i="5"/>
  <c r="G30" i="2"/>
  <c r="H30" i="2" s="1"/>
  <c r="C26" i="5"/>
  <c r="G124" i="2"/>
  <c r="H124" i="2" s="1"/>
  <c r="C120" i="5"/>
  <c r="G147" i="2"/>
  <c r="H147" i="2" s="1"/>
  <c r="C143" i="5"/>
  <c r="G69" i="2"/>
  <c r="H69" i="2" s="1"/>
  <c r="C65" i="5"/>
  <c r="G150" i="2"/>
  <c r="H150" i="2" s="1"/>
  <c r="C146" i="5"/>
  <c r="G86" i="2"/>
  <c r="H86" i="2" s="1"/>
  <c r="C82" i="5"/>
  <c r="G22" i="2"/>
  <c r="H22" i="2" s="1"/>
  <c r="C18" i="5"/>
  <c r="G180" i="2"/>
  <c r="H180" i="2" s="1"/>
  <c r="C176" i="5"/>
  <c r="G116" i="2"/>
  <c r="H116" i="2" s="1"/>
  <c r="C112" i="5"/>
  <c r="G52" i="2"/>
  <c r="H52" i="2" s="1"/>
  <c r="C48" i="5"/>
  <c r="G203" i="2"/>
  <c r="H203" i="2" s="1"/>
  <c r="C199" i="5"/>
  <c r="G139" i="2"/>
  <c r="H139" i="2" s="1"/>
  <c r="C135" i="5"/>
  <c r="G75" i="2"/>
  <c r="H75" i="2" s="1"/>
  <c r="C71" i="5"/>
  <c r="G11" i="2"/>
  <c r="H11" i="2" s="1"/>
  <c r="C7" i="5"/>
  <c r="G178" i="2"/>
  <c r="H178" i="2" s="1"/>
  <c r="C174" i="5"/>
  <c r="G114" i="2"/>
  <c r="H114" i="2" s="1"/>
  <c r="C110" i="5"/>
  <c r="G50" i="2"/>
  <c r="H50" i="2" s="1"/>
  <c r="C46" i="5"/>
  <c r="G109" i="2"/>
  <c r="H109" i="2" s="1"/>
  <c r="C105" i="5"/>
  <c r="G153" i="2"/>
  <c r="H153" i="2" s="1"/>
  <c r="C149" i="5"/>
  <c r="G89" i="2"/>
  <c r="H89" i="2" s="1"/>
  <c r="C85" i="5"/>
  <c r="G25" i="2"/>
  <c r="H25" i="2" s="1"/>
  <c r="C21" i="5"/>
  <c r="G192" i="2"/>
  <c r="H192" i="2" s="1"/>
  <c r="C188" i="5"/>
  <c r="G128" i="2"/>
  <c r="H128" i="2" s="1"/>
  <c r="C124" i="5"/>
  <c r="G64" i="2"/>
  <c r="H64" i="2" s="1"/>
  <c r="C60" i="5"/>
  <c r="G189" i="2"/>
  <c r="H189" i="2" s="1"/>
  <c r="C185" i="5"/>
  <c r="G167" i="2"/>
  <c r="H167" i="2" s="1"/>
  <c r="C163" i="5"/>
  <c r="G103" i="2"/>
  <c r="H103" i="2" s="1"/>
  <c r="C99" i="5"/>
  <c r="G39" i="2"/>
  <c r="H39" i="2" s="1"/>
  <c r="C35" i="5"/>
  <c r="G37" i="2"/>
  <c r="H37" i="2" s="1"/>
  <c r="C33" i="5"/>
  <c r="G195" i="2"/>
  <c r="H195" i="2" s="1"/>
  <c r="C191" i="5"/>
  <c r="G131" i="2"/>
  <c r="H131" i="2" s="1"/>
  <c r="C127" i="5"/>
  <c r="G67" i="2"/>
  <c r="H67" i="2" s="1"/>
  <c r="C63" i="5"/>
  <c r="G157" i="2"/>
  <c r="H157" i="2" s="1"/>
  <c r="C153" i="5"/>
  <c r="G170" i="2"/>
  <c r="H170" i="2" s="1"/>
  <c r="C166" i="5"/>
  <c r="G106" i="2"/>
  <c r="H106" i="2" s="1"/>
  <c r="C102" i="5"/>
  <c r="G42" i="2"/>
  <c r="H42" i="2" s="1"/>
  <c r="C38" i="5"/>
  <c r="G45" i="2"/>
  <c r="H45" i="2" s="1"/>
  <c r="C41" i="5"/>
  <c r="G145" i="2"/>
  <c r="H145" i="2" s="1"/>
  <c r="C141" i="5"/>
  <c r="G81" i="2"/>
  <c r="H81" i="2" s="1"/>
  <c r="C77" i="5"/>
  <c r="G17" i="2"/>
  <c r="H17" i="2" s="1"/>
  <c r="C13" i="5"/>
  <c r="G184" i="2"/>
  <c r="H184" i="2" s="1"/>
  <c r="C180" i="5"/>
  <c r="G120" i="2"/>
  <c r="H120" i="2" s="1"/>
  <c r="C116" i="5"/>
  <c r="G56" i="2"/>
  <c r="H56" i="2" s="1"/>
  <c r="C52" i="5"/>
  <c r="G141" i="2"/>
  <c r="H141" i="2" s="1"/>
  <c r="C137" i="5"/>
  <c r="G159" i="2"/>
  <c r="H159" i="2" s="1"/>
  <c r="C155" i="5"/>
  <c r="G95" i="2"/>
  <c r="H95" i="2" s="1"/>
  <c r="C91" i="5"/>
  <c r="G31" i="2"/>
  <c r="H31" i="2" s="1"/>
  <c r="C27" i="5"/>
  <c r="G198" i="2"/>
  <c r="H198" i="2" s="1"/>
  <c r="C194" i="5"/>
  <c r="G100" i="2"/>
  <c r="H100" i="2" s="1"/>
  <c r="C96" i="5"/>
  <c r="G59" i="2"/>
  <c r="H59" i="2" s="1"/>
  <c r="C55" i="5"/>
  <c r="G162" i="2"/>
  <c r="H162" i="2" s="1"/>
  <c r="C158" i="5"/>
  <c r="G98" i="2"/>
  <c r="H98" i="2" s="1"/>
  <c r="C94" i="5"/>
  <c r="G34" i="2"/>
  <c r="H34" i="2" s="1"/>
  <c r="C30" i="5"/>
  <c r="G201" i="2"/>
  <c r="H201" i="2" s="1"/>
  <c r="C197" i="5"/>
  <c r="G137" i="2"/>
  <c r="H137" i="2" s="1"/>
  <c r="C133" i="5"/>
  <c r="G73" i="2"/>
  <c r="H73" i="2" s="1"/>
  <c r="C69" i="5"/>
  <c r="G9" i="2"/>
  <c r="H9" i="2" s="1"/>
  <c r="C5" i="5"/>
  <c r="G176" i="2"/>
  <c r="H176" i="2" s="1"/>
  <c r="C172" i="5"/>
  <c r="G112" i="2"/>
  <c r="H112" i="2" s="1"/>
  <c r="C108" i="5"/>
  <c r="G48" i="2"/>
  <c r="H48" i="2" s="1"/>
  <c r="C44" i="5"/>
  <c r="G93" i="2"/>
  <c r="H93" i="2" s="1"/>
  <c r="C89" i="5"/>
  <c r="G151" i="2"/>
  <c r="H151" i="2" s="1"/>
  <c r="C147" i="5"/>
  <c r="G87" i="2"/>
  <c r="H87" i="2" s="1"/>
  <c r="C83" i="5"/>
  <c r="G23" i="2"/>
  <c r="H23" i="2" s="1"/>
  <c r="C19" i="5"/>
  <c r="G78" i="2"/>
  <c r="H78" i="2" s="1"/>
  <c r="C74" i="5"/>
  <c r="G197" i="2"/>
  <c r="H197" i="2" s="1"/>
  <c r="C193" i="5"/>
  <c r="G117" i="2"/>
  <c r="H117" i="2" s="1"/>
  <c r="C113" i="5"/>
  <c r="G125" i="2"/>
  <c r="H125" i="2" s="1"/>
  <c r="C121" i="5"/>
  <c r="G179" i="2"/>
  <c r="H179" i="2" s="1"/>
  <c r="C175" i="5"/>
  <c r="G154" i="2"/>
  <c r="H154" i="2" s="1"/>
  <c r="C150" i="5"/>
  <c r="G129" i="2"/>
  <c r="H129" i="2" s="1"/>
  <c r="C125" i="5"/>
  <c r="G65" i="2"/>
  <c r="H65" i="2" s="1"/>
  <c r="C61" i="5"/>
  <c r="G181" i="2"/>
  <c r="H181" i="2" s="1"/>
  <c r="C177" i="5"/>
  <c r="G168" i="2"/>
  <c r="H168" i="2" s="1"/>
  <c r="C164" i="5"/>
  <c r="G104" i="2"/>
  <c r="H104" i="2" s="1"/>
  <c r="C100" i="5"/>
  <c r="G40" i="2"/>
  <c r="H40" i="2" s="1"/>
  <c r="C36" i="5"/>
  <c r="G61" i="2"/>
  <c r="H61" i="2" s="1"/>
  <c r="C57" i="5"/>
  <c r="G143" i="2"/>
  <c r="H143" i="2" s="1"/>
  <c r="C139" i="5"/>
  <c r="G79" i="2"/>
  <c r="H79" i="2" s="1"/>
  <c r="C75" i="5"/>
  <c r="G15" i="2"/>
  <c r="H15" i="2" s="1"/>
  <c r="C11" i="5"/>
  <c r="G44" i="2"/>
  <c r="H44" i="2" s="1"/>
  <c r="C40" i="5"/>
  <c r="G164" i="2"/>
  <c r="H164" i="2" s="1"/>
  <c r="C160" i="5"/>
  <c r="G123" i="2"/>
  <c r="H123" i="2" s="1"/>
  <c r="C119" i="5"/>
  <c r="G126" i="2"/>
  <c r="H126" i="2" s="1"/>
  <c r="C122" i="5"/>
  <c r="G92" i="2"/>
  <c r="H92" i="2" s="1"/>
  <c r="C88" i="5"/>
  <c r="G51" i="2"/>
  <c r="H51" i="2" s="1"/>
  <c r="C47" i="5"/>
  <c r="G90" i="2"/>
  <c r="H90" i="2" s="1"/>
  <c r="C86" i="5"/>
  <c r="G54" i="2"/>
  <c r="H54" i="2" s="1"/>
  <c r="C50" i="5"/>
  <c r="G84" i="2"/>
  <c r="H84" i="2" s="1"/>
  <c r="C80" i="5"/>
  <c r="G107" i="2"/>
  <c r="H107" i="2" s="1"/>
  <c r="C103" i="5"/>
  <c r="G43" i="2"/>
  <c r="H43" i="2" s="1"/>
  <c r="C39" i="5"/>
  <c r="G82" i="2"/>
  <c r="H82" i="2" s="1"/>
  <c r="C78" i="5"/>
  <c r="G18" i="2"/>
  <c r="H18" i="2" s="1"/>
  <c r="C14" i="5"/>
  <c r="G185" i="2"/>
  <c r="H185" i="2" s="1"/>
  <c r="C181" i="5"/>
  <c r="G121" i="2"/>
  <c r="H121" i="2" s="1"/>
  <c r="C117" i="5"/>
  <c r="G57" i="2"/>
  <c r="H57" i="2" s="1"/>
  <c r="C53" i="5"/>
  <c r="G133" i="2"/>
  <c r="H133" i="2" s="1"/>
  <c r="C129" i="5"/>
  <c r="G160" i="2"/>
  <c r="H160" i="2" s="1"/>
  <c r="C156" i="5"/>
  <c r="G96" i="2"/>
  <c r="H96" i="2" s="1"/>
  <c r="C92" i="5"/>
  <c r="G32" i="2"/>
  <c r="H32" i="2" s="1"/>
  <c r="C28" i="5"/>
  <c r="G199" i="2"/>
  <c r="H199" i="2" s="1"/>
  <c r="C195" i="5"/>
  <c r="G135" i="2"/>
  <c r="H135" i="2" s="1"/>
  <c r="C131" i="5"/>
  <c r="G71" i="2"/>
  <c r="H71" i="2" s="1"/>
  <c r="C67" i="5"/>
  <c r="G7" i="2"/>
  <c r="H7" i="2" s="1"/>
  <c r="C3" i="5"/>
  <c r="H2" i="3"/>
  <c r="H1" i="2" l="1"/>
  <c r="I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<sst xmlns="http://schemas.openxmlformats.org/spreadsheetml/2006/main" count="706" uniqueCount="245">
  <si>
    <t>Intercept</t>
  </si>
  <si>
    <t>b1</t>
  </si>
  <si>
    <t>b2</t>
  </si>
  <si>
    <t>https://www.youtube.com/watch?v=_rEW5ce78es</t>
  </si>
  <si>
    <t>Video 2</t>
  </si>
  <si>
    <t>Squared Error</t>
  </si>
  <si>
    <t>sum of squares</t>
  </si>
  <si>
    <t>https://www.youtube.com/watch?v=xKA-fOCENaY</t>
  </si>
  <si>
    <t>https://www.youtube.com/watch?v=r9bIRMTZ6eM</t>
  </si>
  <si>
    <t>b3</t>
  </si>
  <si>
    <t>Intercept(b0)</t>
  </si>
  <si>
    <t>y</t>
  </si>
  <si>
    <t>X1</t>
  </si>
  <si>
    <t>X2</t>
  </si>
  <si>
    <t>X3</t>
  </si>
  <si>
    <t>id</t>
  </si>
  <si>
    <t>Combination</t>
  </si>
  <si>
    <t>Select Combination</t>
  </si>
  <si>
    <t>SUM 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</si>
  <si>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</si>
  <si>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</si>
  <si>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</si>
  <si>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</si>
  <si>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</si>
  <si>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</si>
  <si>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</si>
  <si>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</si>
  <si>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</si>
  <si>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</si>
  <si>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</si>
  <si>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</si>
  <si>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</si>
  <si>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</si>
  <si>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</si>
  <si>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</si>
  <si>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</si>
  <si>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</si>
  <si>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</si>
  <si>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</si>
  <si>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</si>
  <si>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</si>
  <si>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</si>
  <si>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</si>
  <si>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X</t>
  </si>
  <si>
    <t>Auto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</si>
  <si>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</si>
  <si>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</si>
  <si>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</si>
  <si>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</si>
  <si>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</si>
  <si>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</si>
  <si>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</si>
  <si>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</si>
  <si>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</si>
  <si>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</si>
  <si>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</si>
  <si>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</si>
  <si>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</si>
  <si>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</si>
  <si>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</si>
  <si>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</si>
  <si>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</si>
  <si>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</si>
  <si>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</si>
  <si>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</si>
  <si>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</si>
  <si>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</si>
  <si>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</si>
  <si>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</si>
  <si>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</si>
  <si>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</si>
  <si>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</si>
  <si>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</si>
  <si>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</si>
  <si>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</si>
  <si>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</si>
  <si>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</si>
  <si>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</si>
  <si>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</si>
  <si>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</si>
  <si>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</si>
  <si>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</si>
  <si>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</si>
  <si>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</si>
  <si>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</si>
  <si>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</si>
  <si>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</si>
  <si>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</si>
  <si>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</si>
  <si>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</si>
  <si>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</si>
  <si>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</si>
  <si>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</si>
  <si>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</si>
  <si>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</si>
  <si>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</si>
  <si>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</si>
  <si>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</si>
  <si>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</si>
  <si>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</si>
  <si>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</si>
  <si>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</si>
  <si>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</si>
  <si>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</si>
  <si>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</si>
  <si>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</si>
  <si>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</si>
  <si>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</si>
  <si>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</si>
  <si>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</si>
  <si>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</si>
  <si>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</si>
  <si>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</si>
  <si>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</si>
  <si>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</si>
  <si>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</si>
  <si>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</si>
  <si>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</si>
  <si>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</si>
  <si>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</si>
  <si>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</si>
  <si>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</si>
  <si>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</si>
  <si>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</si>
  <si>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</si>
  <si>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</si>
  <si>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</si>
  <si>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</si>
  <si>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</si>
  <si>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</si>
  <si>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</si>
  <si>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</si>
  <si>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</si>
  <si>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</si>
  <si>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</si>
  <si>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</si>
  <si>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</si>
  <si>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</si>
  <si>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</si>
  <si>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</si>
  <si>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</si>
  <si>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</si>
  <si>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</si>
  <si>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</si>
  <si>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</si>
  <si>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</si>
  <si>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</si>
  <si>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</si>
  <si>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</si>
  <si>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</si>
  <si>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</si>
  <si>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</si>
  <si>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</si>
  <si>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</si>
  <si>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</si>
  <si>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</si>
  <si>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</si>
  <si>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</si>
  <si>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</si>
  <si>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</si>
  <si>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</si>
  <si>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</si>
  <si>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</si>
  <si>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</si>
  <si>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</si>
  <si>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</si>
  <si>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</si>
  <si>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</si>
  <si>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</si>
  <si>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</si>
  <si>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</si>
  <si>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</si>
  <si>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</si>
  <si>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</si>
  <si>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</si>
  <si>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</si>
  <si>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</si>
  <si>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</si>
  <si>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</si>
  <si>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</si>
  <si>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</si>
  <si>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</si>
  <si>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</si>
  <si>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</si>
  <si>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</si>
  <si>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</si>
  <si>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</si>
  <si>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</si>
  <si>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</si>
  <si>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</si>
  <si>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</si>
  <si>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</si>
  <si>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</si>
  <si>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</si>
  <si>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</si>
  <si>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</si>
  <si>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</si>
  <si>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</si>
  <si>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</si>
  <si>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</si>
  <si>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</si>
  <si>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</si>
  <si>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</si>
  <si>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</si>
  <si>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</si>
  <si>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</si>
  <si>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</si>
  <si>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</si>
  <si>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</si>
  <si>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</si>
  <si>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</si>
  <si>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</si>
  <si>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</si>
  <si>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</si>
  <si>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</si>
  <si>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</si>
  <si>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</si>
  <si>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</si>
  <si>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</si>
  <si>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</si>
  <si>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</si>
  <si>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</si>
  <si>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</si>
  <si>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</si>
  <si>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</si>
  <si>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</si>
  <si>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Correlation</t>
  </si>
  <si>
    <t>Predicted Sales</t>
  </si>
  <si>
    <t>Error</t>
  </si>
  <si>
    <t>SUM OF SQUARES</t>
  </si>
  <si>
    <t>ABS Error</t>
  </si>
  <si>
    <t>SSE</t>
  </si>
  <si>
    <t>MSE</t>
  </si>
  <si>
    <t>RMSE</t>
  </si>
  <si>
    <t>ABS Percentage Error</t>
  </si>
  <si>
    <t>MAPE</t>
  </si>
  <si>
    <t>Covariance</t>
  </si>
  <si>
    <t xml:space="preserve"> $180 K Spends</t>
  </si>
  <si>
    <t>m1</t>
  </si>
  <si>
    <t>m2</t>
  </si>
  <si>
    <t>m3</t>
  </si>
  <si>
    <t>C</t>
  </si>
  <si>
    <t>Estimates</t>
  </si>
  <si>
    <t>Total Spends</t>
  </si>
  <si>
    <t>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</si>
</sst>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_ * #,##0.0_ ;_ * \-#,##0.0_ ;_ * &quot;-&quot;??_ ;_ @_ "/>
    <numFmt numFmtId="167" formatCode="&quot;$&quot;\ General\ &quot;k&quot;"/>
  </numFmts>
  <fonts count="14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3F3F3F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i/>
      <sz val="11"/>
      <color rgb="FF7F7F7F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i/>
      <sz val="7"/>
      <color rgb="FF7F7F7F"/>
      <name val="Open Sans"/>
      <family val="2"/>
    </font>
    <font>
      <b/>
      <sz val="13"/>
      <color theme="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0" borderId="16" applyNumberFormat="0" applyFill="0" applyAlignment="0" applyProtection="0"/>
  </cellStyleXfs>
  <cellXfs count="41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3" fillId="4" borderId="0" xfId="3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4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5" borderId="5" xfId="5" applyBorder="1"/>
    <xf numFmtId="2" fontId="4" fillId="5" borderId="7" xfId="5" applyNumberFormat="1" applyBorder="1"/>
    <xf numFmtId="0" fontId="5" fillId="6" borderId="5" xfId="6" applyBorder="1"/>
    <xf numFmtId="2" fontId="5" fillId="6" borderId="6" xfId="6" applyNumberFormat="1" applyBorder="1"/>
    <xf numFmtId="2" fontId="5" fillId="6" borderId="7" xfId="6" applyNumberFormat="1" applyBorder="1"/>
    <xf numFmtId="0" fontId="3" fillId="4" borderId="0" xfId="3"/>
    <xf numFmtId="0" fontId="3" fillId="8" borderId="0" xfId="11" applyFont="1"/>
    <xf numFmtId="0" fontId="3" fillId="4" borderId="0" xfId="3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9" fillId="0" borderId="0" xfId="10"/>
    <xf numFmtId="0" fontId="8" fillId="7" borderId="4" xfId="9"/>
    <xf numFmtId="0" fontId="7" fillId="0" borderId="3" xfId="8" applyAlignment="1">
      <alignment horizontal="center"/>
    </xf>
    <xf numFmtId="0" fontId="8" fillId="9" borderId="9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2" fontId="1" fillId="2" borderId="1" xfId="1" applyNumberFormat="1"/>
    <xf numFmtId="2" fontId="6" fillId="3" borderId="2" xfId="7" applyNumberFormat="1"/>
    <xf numFmtId="165" fontId="4" fillId="5" borderId="6" xfId="5" applyNumberFormat="1" applyBorder="1"/>
    <xf numFmtId="165" fontId="0" fillId="0" borderId="0" xfId="0" applyNumberFormat="1"/>
    <xf numFmtId="165" fontId="5" fillId="6" borderId="6" xfId="6" applyNumberFormat="1" applyBorder="1"/>
    <xf numFmtId="166" fontId="6" fillId="3" borderId="2" xfId="7" applyNumberFormat="1"/>
    <xf numFmtId="164" fontId="6" fillId="3" borderId="2" xfId="7" applyNumberFormat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67" fontId="0" fillId="0" borderId="0" xfId="0" applyNumberFormat="1"/>
    <xf numFmtId="0" fontId="13" fillId="0" borderId="16" xfId="12" applyAlignment="1">
      <alignment horizontal="center"/>
    </xf>
  </cellXfs>
  <cellStyles count="13">
    <cellStyle name="60% - Accent4" xfId="3" builtinId="44"/>
    <cellStyle name="Accent4" xfId="11" builtinId="41"/>
    <cellStyle name="Calculation" xfId="2" builtinId="22"/>
    <cellStyle name="Check Cell" xfId="9" builtinId="23"/>
    <cellStyle name="Explanatory Text" xfId="10" builtinId="53"/>
    <cellStyle name="Good" xfId="5" builtinId="26"/>
    <cellStyle name="Heading 2" xfId="12" builtinId="17"/>
    <cellStyle name="Input" xfId="1" builtinId="20"/>
    <cellStyle name="Linked Cell" xfId="8" builtinId="24"/>
    <cellStyle name="Neutral" xfId="6" builtinId="28"/>
    <cellStyle name="Normal" xfId="0" builtinId="0"/>
    <cellStyle name="Output" xfId="7" builtinId="21"/>
    <cellStyle name="Percent" xfId="4" builtinId="5"/>
  </cellStyles>
  <dxfs count="2"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Regression!$B$5:$B$204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Regression!$G$5:$G$204</c:f>
              <c:numCache>
                <c:formatCode>0.00</c:formatCode>
                <c:ptCount val="200"/>
                <c:pt idx="0">
                  <c:v>38.327200000000019</c:v>
                </c:pt>
                <c:pt idx="1">
                  <c:v>8.1303999999999981</c:v>
                </c:pt>
                <c:pt idx="2">
                  <c:v>2.6872000000000007</c:v>
                </c:pt>
                <c:pt idx="3">
                  <c:v>23.953600000000012</c:v>
                </c:pt>
                <c:pt idx="4">
                  <c:v>37.340800000000002</c:v>
                </c:pt>
                <c:pt idx="5">
                  <c:v>3.1348000000000003</c:v>
                </c:pt>
                <c:pt idx="6">
                  <c:v>9.7515999999999998</c:v>
                </c:pt>
                <c:pt idx="7">
                  <c:v>23.104000000000003</c:v>
                </c:pt>
                <c:pt idx="8">
                  <c:v>6.3171999999999997</c:v>
                </c:pt>
                <c:pt idx="9">
                  <c:v>45.008800000000001</c:v>
                </c:pt>
                <c:pt idx="10">
                  <c:v>15.3232</c:v>
                </c:pt>
                <c:pt idx="11">
                  <c:v>40.887999999999991</c:v>
                </c:pt>
                <c:pt idx="12">
                  <c:v>4.3024000000000004</c:v>
                </c:pt>
                <c:pt idx="13">
                  <c:v>21.764800000000001</c:v>
                </c:pt>
                <c:pt idx="14">
                  <c:v>36.026799999999994</c:v>
                </c:pt>
                <c:pt idx="15">
                  <c:v>29.953600000000005</c:v>
                </c:pt>
                <c:pt idx="16">
                  <c:v>10.343200000000003</c:v>
                </c:pt>
                <c:pt idx="17">
                  <c:v>48.061599999999999</c:v>
                </c:pt>
                <c:pt idx="18">
                  <c:v>13.074399999999999</c:v>
                </c:pt>
                <c:pt idx="19">
                  <c:v>27.889599999999998</c:v>
                </c:pt>
                <c:pt idx="20">
                  <c:v>40.507599999999996</c:v>
                </c:pt>
                <c:pt idx="21">
                  <c:v>51.755200000000002</c:v>
                </c:pt>
                <c:pt idx="22">
                  <c:v>6.0436000000000005</c:v>
                </c:pt>
                <c:pt idx="23">
                  <c:v>46.080400000000004</c:v>
                </c:pt>
                <c:pt idx="24">
                  <c:v>13.243600000000001</c:v>
                </c:pt>
                <c:pt idx="25">
                  <c:v>58.503999999999998</c:v>
                </c:pt>
                <c:pt idx="26">
                  <c:v>26.496399999999994</c:v>
                </c:pt>
                <c:pt idx="27">
                  <c:v>48.4696</c:v>
                </c:pt>
                <c:pt idx="28">
                  <c:v>47.082400000000014</c:v>
                </c:pt>
                <c:pt idx="29">
                  <c:v>14.0464</c:v>
                </c:pt>
                <c:pt idx="30">
                  <c:v>54.437200000000011</c:v>
                </c:pt>
                <c:pt idx="31">
                  <c:v>22.561599999999999</c:v>
                </c:pt>
                <c:pt idx="32">
                  <c:v>21.466000000000005</c:v>
                </c:pt>
                <c:pt idx="33">
                  <c:v>53.100400000000008</c:v>
                </c:pt>
                <c:pt idx="34">
                  <c:v>21.496000000000002</c:v>
                </c:pt>
                <c:pt idx="35">
                  <c:v>64.355199999999996</c:v>
                </c:pt>
                <c:pt idx="36">
                  <c:v>44.041599999999988</c:v>
                </c:pt>
                <c:pt idx="37">
                  <c:v>10.3324</c:v>
                </c:pt>
                <c:pt idx="38">
                  <c:v>8.1232000000000024</c:v>
                </c:pt>
                <c:pt idx="39">
                  <c:v>38.988399999999999</c:v>
                </c:pt>
                <c:pt idx="40">
                  <c:v>38.568400000000004</c:v>
                </c:pt>
                <c:pt idx="41">
                  <c:v>31.896400000000003</c:v>
                </c:pt>
                <c:pt idx="42">
                  <c:v>55.934799999999996</c:v>
                </c:pt>
                <c:pt idx="43">
                  <c:v>43.960000000000008</c:v>
                </c:pt>
                <c:pt idx="44">
                  <c:v>5.6128000000000018</c:v>
                </c:pt>
                <c:pt idx="45">
                  <c:v>34.036000000000001</c:v>
                </c:pt>
                <c:pt idx="46">
                  <c:v>18.498400000000004</c:v>
                </c:pt>
                <c:pt idx="47">
                  <c:v>40.012</c:v>
                </c:pt>
                <c:pt idx="48">
                  <c:v>46.358799999999988</c:v>
                </c:pt>
                <c:pt idx="49">
                  <c:v>14.114800000000002</c:v>
                </c:pt>
                <c:pt idx="50">
                  <c:v>43.893999999999998</c:v>
                </c:pt>
                <c:pt idx="51">
                  <c:v>21.328000000000007</c:v>
                </c:pt>
                <c:pt idx="52">
                  <c:v>34.841200000000001</c:v>
                </c:pt>
                <c:pt idx="53">
                  <c:v>28.234000000000005</c:v>
                </c:pt>
                <c:pt idx="54">
                  <c:v>48.962800000000001</c:v>
                </c:pt>
                <c:pt idx="55">
                  <c:v>29.168800000000001</c:v>
                </c:pt>
                <c:pt idx="56">
                  <c:v>4.9923999999999999</c:v>
                </c:pt>
                <c:pt idx="57">
                  <c:v>26.879200000000008</c:v>
                </c:pt>
                <c:pt idx="58">
                  <c:v>32.174800000000005</c:v>
                </c:pt>
                <c:pt idx="59">
                  <c:v>38.730400000000003</c:v>
                </c:pt>
                <c:pt idx="60">
                  <c:v>12.887199999999998</c:v>
                </c:pt>
                <c:pt idx="61">
                  <c:v>43.528000000000013</c:v>
                </c:pt>
                <c:pt idx="62">
                  <c:v>48.450400000000002</c:v>
                </c:pt>
                <c:pt idx="63">
                  <c:v>18.102399999999999</c:v>
                </c:pt>
                <c:pt idx="64">
                  <c:v>20.030799999999999</c:v>
                </c:pt>
                <c:pt idx="65">
                  <c:v>15.500799999999998</c:v>
                </c:pt>
                <c:pt idx="66">
                  <c:v>6.4288000000000007</c:v>
                </c:pt>
                <c:pt idx="67">
                  <c:v>27.403600000000004</c:v>
                </c:pt>
                <c:pt idx="68">
                  <c:v>44.494000000000007</c:v>
                </c:pt>
                <c:pt idx="69">
                  <c:v>35.472400000000007</c:v>
                </c:pt>
                <c:pt idx="70">
                  <c:v>35.726799999999997</c:v>
                </c:pt>
                <c:pt idx="71">
                  <c:v>21.263199999999998</c:v>
                </c:pt>
                <c:pt idx="72">
                  <c:v>6.0363999999999987</c:v>
                </c:pt>
                <c:pt idx="73">
                  <c:v>27.548800000000004</c:v>
                </c:pt>
                <c:pt idx="74">
                  <c:v>40.954000000000001</c:v>
                </c:pt>
                <c:pt idx="75">
                  <c:v>3.0676000000000005</c:v>
                </c:pt>
                <c:pt idx="76">
                  <c:v>8.0907999999999998</c:v>
                </c:pt>
                <c:pt idx="77">
                  <c:v>22.051600000000001</c:v>
                </c:pt>
                <c:pt idx="78">
                  <c:v>5.1819999999999995</c:v>
                </c:pt>
                <c:pt idx="79">
                  <c:v>24.455200000000001</c:v>
                </c:pt>
                <c:pt idx="80">
                  <c:v>14.2288</c:v>
                </c:pt>
                <c:pt idx="81">
                  <c:v>52.398400000000002</c:v>
                </c:pt>
                <c:pt idx="82">
                  <c:v>14.365599999999999</c:v>
                </c:pt>
                <c:pt idx="83">
                  <c:v>10.2028</c:v>
                </c:pt>
                <c:pt idx="84">
                  <c:v>35.310400000000001</c:v>
                </c:pt>
                <c:pt idx="85">
                  <c:v>37.560400000000001</c:v>
                </c:pt>
                <c:pt idx="86">
                  <c:v>14.049999999999999</c:v>
                </c:pt>
                <c:pt idx="87">
                  <c:v>17.096800000000005</c:v>
                </c:pt>
                <c:pt idx="88">
                  <c:v>15.1372</c:v>
                </c:pt>
                <c:pt idx="89">
                  <c:v>16.268799999999999</c:v>
                </c:pt>
                <c:pt idx="90">
                  <c:v>28.739199999999997</c:v>
                </c:pt>
                <c:pt idx="91">
                  <c:v>7.7260000000000009</c:v>
                </c:pt>
                <c:pt idx="92">
                  <c:v>38.662000000000006</c:v>
                </c:pt>
                <c:pt idx="93">
                  <c:v>43.1464</c:v>
                </c:pt>
                <c:pt idx="94">
                  <c:v>22.013199999999994</c:v>
                </c:pt>
                <c:pt idx="95">
                  <c:v>28.656400000000005</c:v>
                </c:pt>
                <c:pt idx="96">
                  <c:v>43.355200000000011</c:v>
                </c:pt>
                <c:pt idx="97">
                  <c:v>35.764000000000003</c:v>
                </c:pt>
                <c:pt idx="98">
                  <c:v>48.941199999999995</c:v>
                </c:pt>
                <c:pt idx="99">
                  <c:v>21.757599999999996</c:v>
                </c:pt>
                <c:pt idx="100">
                  <c:v>48.790000000000006</c:v>
                </c:pt>
                <c:pt idx="101">
                  <c:v>51.800799999999995</c:v>
                </c:pt>
                <c:pt idx="102">
                  <c:v>59.352400000000003</c:v>
                </c:pt>
                <c:pt idx="103">
                  <c:v>37.447600000000008</c:v>
                </c:pt>
                <c:pt idx="104">
                  <c:v>42.675999999999988</c:v>
                </c:pt>
                <c:pt idx="105">
                  <c:v>19.904800000000002</c:v>
                </c:pt>
                <c:pt idx="106">
                  <c:v>7.1356000000000002</c:v>
                </c:pt>
                <c:pt idx="107">
                  <c:v>20.981200000000001</c:v>
                </c:pt>
                <c:pt idx="108">
                  <c:v>6.4815999999999994</c:v>
                </c:pt>
                <c:pt idx="109">
                  <c:v>47.7928</c:v>
                </c:pt>
                <c:pt idx="110">
                  <c:v>47.532400000000003</c:v>
                </c:pt>
                <c:pt idx="111">
                  <c:v>42.025600000000026</c:v>
                </c:pt>
                <c:pt idx="112">
                  <c:v>35.404000000000011</c:v>
                </c:pt>
                <c:pt idx="113">
                  <c:v>41.342800000000004</c:v>
                </c:pt>
                <c:pt idx="114">
                  <c:v>11.395599999999998</c:v>
                </c:pt>
                <c:pt idx="115">
                  <c:v>12.691600000000003</c:v>
                </c:pt>
                <c:pt idx="116">
                  <c:v>28.632399999999997</c:v>
                </c:pt>
                <c:pt idx="117">
                  <c:v>16.887999999999998</c:v>
                </c:pt>
                <c:pt idx="118">
                  <c:v>20.580400000000004</c:v>
                </c:pt>
                <c:pt idx="119">
                  <c:v>6.660400000000001</c:v>
                </c:pt>
                <c:pt idx="120">
                  <c:v>25.079199999999993</c:v>
                </c:pt>
                <c:pt idx="121">
                  <c:v>5.7675999999999998</c:v>
                </c:pt>
                <c:pt idx="122">
                  <c:v>49.681600000000003</c:v>
                </c:pt>
                <c:pt idx="123">
                  <c:v>21.570400000000003</c:v>
                </c:pt>
                <c:pt idx="124">
                  <c:v>40.937200000000004</c:v>
                </c:pt>
                <c:pt idx="125">
                  <c:v>18.038800000000002</c:v>
                </c:pt>
                <c:pt idx="126">
                  <c:v>3.8116000000000003</c:v>
                </c:pt>
                <c:pt idx="127">
                  <c:v>18.577600000000004</c:v>
                </c:pt>
                <c:pt idx="128">
                  <c:v>33.781600000000005</c:v>
                </c:pt>
                <c:pt idx="129">
                  <c:v>12.290799999999997</c:v>
                </c:pt>
                <c:pt idx="130">
                  <c:v>8.6188000000000002</c:v>
                </c:pt>
                <c:pt idx="131">
                  <c:v>57.926799999999993</c:v>
                </c:pt>
                <c:pt idx="132">
                  <c:v>5.4771999999999998</c:v>
                </c:pt>
                <c:pt idx="133">
                  <c:v>39.092799999999997</c:v>
                </c:pt>
                <c:pt idx="134">
                  <c:v>5.5719999999999992</c:v>
                </c:pt>
                <c:pt idx="135">
                  <c:v>8.1340000000000021</c:v>
                </c:pt>
                <c:pt idx="136">
                  <c:v>5.1003999999999987</c:v>
                </c:pt>
                <c:pt idx="137">
                  <c:v>50.35840000000001</c:v>
                </c:pt>
                <c:pt idx="138">
                  <c:v>8.8647999999999989</c:v>
                </c:pt>
                <c:pt idx="139">
                  <c:v>30.042400000000004</c:v>
                </c:pt>
                <c:pt idx="140">
                  <c:v>14.585199999999999</c:v>
                </c:pt>
                <c:pt idx="141">
                  <c:v>32.965599999999995</c:v>
                </c:pt>
                <c:pt idx="142">
                  <c:v>38.743600000000015</c:v>
                </c:pt>
                <c:pt idx="143">
                  <c:v>22.279599999999999</c:v>
                </c:pt>
                <c:pt idx="144">
                  <c:v>19.1188</c:v>
                </c:pt>
                <c:pt idx="145">
                  <c:v>31.226800000000004</c:v>
                </c:pt>
                <c:pt idx="146">
                  <c:v>51.767200000000003</c:v>
                </c:pt>
                <c:pt idx="147">
                  <c:v>37.944399999999987</c:v>
                </c:pt>
                <c:pt idx="148">
                  <c:v>6.3807999999999989</c:v>
                </c:pt>
                <c:pt idx="149">
                  <c:v>8.6704000000000025</c:v>
                </c:pt>
                <c:pt idx="150">
                  <c:v>57.770799999999987</c:v>
                </c:pt>
                <c:pt idx="151">
                  <c:v>24.636399999999995</c:v>
                </c:pt>
                <c:pt idx="152">
                  <c:v>37.613200000000006</c:v>
                </c:pt>
                <c:pt idx="153">
                  <c:v>28.336000000000002</c:v>
                </c:pt>
                <c:pt idx="154">
                  <c:v>36.491200000000006</c:v>
                </c:pt>
                <c:pt idx="155">
                  <c:v>7.2148000000000003</c:v>
                </c:pt>
                <c:pt idx="156">
                  <c:v>14.091999999999999</c:v>
                </c:pt>
                <c:pt idx="157">
                  <c:v>33.555999999999997</c:v>
                </c:pt>
                <c:pt idx="158">
                  <c:v>3.9484000000000012</c:v>
                </c:pt>
                <c:pt idx="159">
                  <c:v>25.933600000000002</c:v>
                </c:pt>
                <c:pt idx="160">
                  <c:v>33.968800000000002</c:v>
                </c:pt>
                <c:pt idx="161">
                  <c:v>14.446000000000002</c:v>
                </c:pt>
                <c:pt idx="162">
                  <c:v>37.246000000000009</c:v>
                </c:pt>
                <c:pt idx="163">
                  <c:v>27.992800000000003</c:v>
                </c:pt>
                <c:pt idx="164">
                  <c:v>23.959599999999995</c:v>
                </c:pt>
                <c:pt idx="165">
                  <c:v>51.023200000000003</c:v>
                </c:pt>
                <c:pt idx="166">
                  <c:v>4.8879999999999999</c:v>
                </c:pt>
                <c:pt idx="167">
                  <c:v>44.821600000000004</c:v>
                </c:pt>
                <c:pt idx="168">
                  <c:v>40.768000000000001</c:v>
                </c:pt>
                <c:pt idx="169">
                  <c:v>60.28240000000001</c:v>
                </c:pt>
                <c:pt idx="170">
                  <c:v>11.838399999999998</c:v>
                </c:pt>
                <c:pt idx="171">
                  <c:v>31.762</c:v>
                </c:pt>
                <c:pt idx="172">
                  <c:v>5.6212</c:v>
                </c:pt>
                <c:pt idx="173">
                  <c:v>36.307600000000008</c:v>
                </c:pt>
                <c:pt idx="174">
                  <c:v>49.459599999999995</c:v>
                </c:pt>
                <c:pt idx="175">
                  <c:v>44.141200000000005</c:v>
                </c:pt>
                <c:pt idx="176">
                  <c:v>45.494800000000012</c:v>
                </c:pt>
                <c:pt idx="177">
                  <c:v>36.479200000000006</c:v>
                </c:pt>
                <c:pt idx="178">
                  <c:v>61.991200000000006</c:v>
                </c:pt>
                <c:pt idx="179">
                  <c:v>34.532800000000002</c:v>
                </c:pt>
                <c:pt idx="180">
                  <c:v>34.915599999999991</c:v>
                </c:pt>
                <c:pt idx="181">
                  <c:v>47.535999999999994</c:v>
                </c:pt>
                <c:pt idx="182">
                  <c:v>12.76</c:v>
                </c:pt>
                <c:pt idx="183">
                  <c:v>47.238400000000013</c:v>
                </c:pt>
                <c:pt idx="184">
                  <c:v>49.687600000000003</c:v>
                </c:pt>
                <c:pt idx="185">
                  <c:v>32.38600000000001</c:v>
                </c:pt>
                <c:pt idx="186">
                  <c:v>30.826000000000001</c:v>
                </c:pt>
                <c:pt idx="187">
                  <c:v>35.230000000000004</c:v>
                </c:pt>
                <c:pt idx="188">
                  <c:v>59.682400000000001</c:v>
                </c:pt>
                <c:pt idx="189">
                  <c:v>6.3124000000000002</c:v>
                </c:pt>
                <c:pt idx="190">
                  <c:v>6.9436</c:v>
                </c:pt>
                <c:pt idx="191">
                  <c:v>16.297600000000003</c:v>
                </c:pt>
                <c:pt idx="192">
                  <c:v>6.718</c:v>
                </c:pt>
                <c:pt idx="193">
                  <c:v>26.972800000000003</c:v>
                </c:pt>
                <c:pt idx="194">
                  <c:v>25.523199999999992</c:v>
                </c:pt>
                <c:pt idx="195">
                  <c:v>9.9268000000000018</c:v>
                </c:pt>
                <c:pt idx="196">
                  <c:v>20.929600000000008</c:v>
                </c:pt>
                <c:pt idx="197">
                  <c:v>37.154800000000009</c:v>
                </c:pt>
                <c:pt idx="198">
                  <c:v>47.173600000000015</c:v>
                </c:pt>
                <c:pt idx="199">
                  <c:v>49.622799999999998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412-AD7B-EED4C3FA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38816"/>
        <c:axId val="1956935072"/>
      </c:scatterChart>
      <c:valAx>
        <c:axId val="1956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5072"/>
        <c:crosses val="autoZero"/>
        <c:crossBetween val="midCat"/>
      </c:valAx>
      <c:valAx>
        <c:axId val="19569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Regression_LSq!$G$5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Regression_LSq!$B$6:$B$205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Regression_LSq!$G$6:$G$205</c:f>
              <c:numCache>
                <c:formatCode>General</c:formatCode>
                <c:ptCount val="200"/>
                <c:pt idx="0">
                  <c:v>5.2210081870046636</c:v>
                </c:pt>
                <c:pt idx="1">
                  <c:v>5.8733610309926227</c:v>
                </c:pt>
                <c:pt idx="2">
                  <c:v>6.8968150129792996</c:v>
                </c:pt>
                <c:pt idx="3">
                  <c:v>4.7008947718151539</c:v>
                </c:pt>
                <c:pt idx="4">
                  <c:v>4.827342090237952</c:v>
                </c:pt>
                <c:pt idx="5">
                  <c:v>9.6082144684775983</c:v>
                </c:pt>
                <c:pt idx="6">
                  <c:v>3.4269877867964986</c:v>
                </c:pt>
                <c:pt idx="7">
                  <c:v>2.7289322151834519</c:v>
                </c:pt>
                <c:pt idx="8">
                  <c:v>-0.57325870242586241</c:v>
                </c:pt>
                <c:pt idx="9">
                  <c:v>6.8763349949602013</c:v>
                </c:pt>
                <c:pt idx="10">
                  <c:v>0.1206732428936661</c:v>
                </c:pt>
                <c:pt idx="11">
                  <c:v>6.1151918524178832</c:v>
                </c:pt>
                <c:pt idx="12">
                  <c:v>4.4183209003541712</c:v>
                </c:pt>
                <c:pt idx="13">
                  <c:v>1.7855221495981528</c:v>
                </c:pt>
                <c:pt idx="14">
                  <c:v>5.7112088875353031</c:v>
                </c:pt>
                <c:pt idx="15">
                  <c:v>5.2044808117421049</c:v>
                </c:pt>
                <c:pt idx="16">
                  <c:v>3.9111929630638294</c:v>
                </c:pt>
                <c:pt idx="17">
                  <c:v>6.9215338345333706</c:v>
                </c:pt>
                <c:pt idx="18">
                  <c:v>1.3904072550197455</c:v>
                </c:pt>
                <c:pt idx="19">
                  <c:v>4.2833242480561537</c:v>
                </c:pt>
                <c:pt idx="20">
                  <c:v>6.4423770827628957</c:v>
                </c:pt>
                <c:pt idx="21">
                  <c:v>8.1329888231665599</c:v>
                </c:pt>
                <c:pt idx="22">
                  <c:v>2.5002307271005835</c:v>
                </c:pt>
                <c:pt idx="23">
                  <c:v>7.2360836457605409</c:v>
                </c:pt>
                <c:pt idx="24">
                  <c:v>0.51212686497873783</c:v>
                </c:pt>
                <c:pt idx="25">
                  <c:v>10.214417859817518</c:v>
                </c:pt>
                <c:pt idx="26">
                  <c:v>5.0693708139283018</c:v>
                </c:pt>
                <c:pt idx="27">
                  <c:v>7.6062651170524518</c:v>
                </c:pt>
                <c:pt idx="28">
                  <c:v>7.6612162356793583</c:v>
                </c:pt>
                <c:pt idx="29">
                  <c:v>1.0215294995371256</c:v>
                </c:pt>
                <c:pt idx="30">
                  <c:v>8.2031294395597314</c:v>
                </c:pt>
                <c:pt idx="31">
                  <c:v>2.941716107106144</c:v>
                </c:pt>
                <c:pt idx="32">
                  <c:v>-1.4674548549054478E-2</c:v>
                </c:pt>
                <c:pt idx="33">
                  <c:v>8.8137380791396609</c:v>
                </c:pt>
                <c:pt idx="34">
                  <c:v>0.10023101222785336</c:v>
                </c:pt>
                <c:pt idx="35">
                  <c:v>11.585912956507141</c:v>
                </c:pt>
                <c:pt idx="36">
                  <c:v>6.1491984553826988</c:v>
                </c:pt>
                <c:pt idx="37">
                  <c:v>5.8959755523796353</c:v>
                </c:pt>
                <c:pt idx="38">
                  <c:v>2.5534995691056022</c:v>
                </c:pt>
                <c:pt idx="39">
                  <c:v>5.9790281898087905</c:v>
                </c:pt>
                <c:pt idx="40">
                  <c:v>5.4998767943955471</c:v>
                </c:pt>
                <c:pt idx="41">
                  <c:v>6.1403575890912308</c:v>
                </c:pt>
                <c:pt idx="42">
                  <c:v>9.1729906293974999</c:v>
                </c:pt>
                <c:pt idx="43">
                  <c:v>6.2924007111435856</c:v>
                </c:pt>
                <c:pt idx="44">
                  <c:v>2.7809688010308822</c:v>
                </c:pt>
                <c:pt idx="45">
                  <c:v>5.5363770005586268</c:v>
                </c:pt>
                <c:pt idx="46">
                  <c:v>0.60981671394128689</c:v>
                </c:pt>
                <c:pt idx="47">
                  <c:v>6.0123561405358537</c:v>
                </c:pt>
                <c:pt idx="48">
                  <c:v>7.5326951788713608</c:v>
                </c:pt>
                <c:pt idx="49">
                  <c:v>0.486787651450582</c:v>
                </c:pt>
                <c:pt idx="50">
                  <c:v>5.9795708974779771</c:v>
                </c:pt>
                <c:pt idx="51">
                  <c:v>1.4024847651380483</c:v>
                </c:pt>
                <c:pt idx="52">
                  <c:v>4.8941612618902219</c:v>
                </c:pt>
                <c:pt idx="53">
                  <c:v>5.2135052593579694</c:v>
                </c:pt>
                <c:pt idx="54">
                  <c:v>7.6799173059467805</c:v>
                </c:pt>
                <c:pt idx="55">
                  <c:v>4.3553593299877456</c:v>
                </c:pt>
                <c:pt idx="56">
                  <c:v>5.7454110665431735</c:v>
                </c:pt>
                <c:pt idx="57">
                  <c:v>3.7872813211301164</c:v>
                </c:pt>
                <c:pt idx="58">
                  <c:v>5.3233247695050743</c:v>
                </c:pt>
                <c:pt idx="59">
                  <c:v>6.1688505061467467</c:v>
                </c:pt>
                <c:pt idx="60">
                  <c:v>-1.3067878467455998</c:v>
                </c:pt>
                <c:pt idx="61">
                  <c:v>6.5500114404155241</c:v>
                </c:pt>
                <c:pt idx="62">
                  <c:v>7.4132791281273605</c:v>
                </c:pt>
                <c:pt idx="63">
                  <c:v>3.356328578967311</c:v>
                </c:pt>
                <c:pt idx="64">
                  <c:v>4.3775096125288933</c:v>
                </c:pt>
                <c:pt idx="65">
                  <c:v>0.64946530850054351</c:v>
                </c:pt>
                <c:pt idx="66">
                  <c:v>1.9936866522676961</c:v>
                </c:pt>
                <c:pt idx="67">
                  <c:v>2.4633408548579787</c:v>
                </c:pt>
                <c:pt idx="68">
                  <c:v>6.9907226357161001</c:v>
                </c:pt>
                <c:pt idx="69">
                  <c:v>5.9939009990444596</c:v>
                </c:pt>
                <c:pt idx="70">
                  <c:v>5.5555733433753538</c:v>
                </c:pt>
                <c:pt idx="71">
                  <c:v>1.2558424393493635</c:v>
                </c:pt>
                <c:pt idx="72">
                  <c:v>4.7999550404775597</c:v>
                </c:pt>
                <c:pt idx="73">
                  <c:v>1.9321163576002967</c:v>
                </c:pt>
                <c:pt idx="74">
                  <c:v>6.6154493590729757</c:v>
                </c:pt>
                <c:pt idx="75">
                  <c:v>6.8380502281320741</c:v>
                </c:pt>
                <c:pt idx="76">
                  <c:v>-1.9344065454149275</c:v>
                </c:pt>
                <c:pt idx="77">
                  <c:v>4.103345514982415</c:v>
                </c:pt>
                <c:pt idx="78">
                  <c:v>6.5551745805311059</c:v>
                </c:pt>
                <c:pt idx="79">
                  <c:v>1.5503413962913868</c:v>
                </c:pt>
                <c:pt idx="80">
                  <c:v>3.0966481411523681</c:v>
                </c:pt>
                <c:pt idx="81">
                  <c:v>8.1840862235404739</c:v>
                </c:pt>
                <c:pt idx="82">
                  <c:v>1.7058784935062423</c:v>
                </c:pt>
                <c:pt idx="83">
                  <c:v>5.389371680295941</c:v>
                </c:pt>
                <c:pt idx="84">
                  <c:v>6.1660412672002991</c:v>
                </c:pt>
                <c:pt idx="85">
                  <c:v>5.1488093327550395</c:v>
                </c:pt>
                <c:pt idx="86">
                  <c:v>3.1180012125060816</c:v>
                </c:pt>
                <c:pt idx="87">
                  <c:v>4.4004096371440475</c:v>
                </c:pt>
                <c:pt idx="88">
                  <c:v>2.0169930589685841</c:v>
                </c:pt>
                <c:pt idx="89">
                  <c:v>5.6411471083948719</c:v>
                </c:pt>
                <c:pt idx="90">
                  <c:v>1.9630408191228437</c:v>
                </c:pt>
                <c:pt idx="91">
                  <c:v>-2.4348413058326983</c:v>
                </c:pt>
                <c:pt idx="92">
                  <c:v>6.3490882176524259</c:v>
                </c:pt>
                <c:pt idx="93">
                  <c:v>6.272394668210616</c:v>
                </c:pt>
                <c:pt idx="94">
                  <c:v>2.194444870816973</c:v>
                </c:pt>
                <c:pt idx="95">
                  <c:v>4.744330061276095</c:v>
                </c:pt>
                <c:pt idx="96">
                  <c:v>5.7429246237977445</c:v>
                </c:pt>
                <c:pt idx="97">
                  <c:v>5.1785072635933425</c:v>
                </c:pt>
                <c:pt idx="98">
                  <c:v>7.1528251593659355</c:v>
                </c:pt>
                <c:pt idx="99">
                  <c:v>5.2259165183137135</c:v>
                </c:pt>
                <c:pt idx="100">
                  <c:v>7.5744783061944574</c:v>
                </c:pt>
                <c:pt idx="101">
                  <c:v>7.5455929311122141</c:v>
                </c:pt>
                <c:pt idx="102">
                  <c:v>10.048757382055381</c:v>
                </c:pt>
                <c:pt idx="103">
                  <c:v>5.2927780555944821</c:v>
                </c:pt>
                <c:pt idx="104">
                  <c:v>6.8871091532362136</c:v>
                </c:pt>
                <c:pt idx="105">
                  <c:v>4.3057924409591166</c:v>
                </c:pt>
                <c:pt idx="106">
                  <c:v>0.17486560351851033</c:v>
                </c:pt>
                <c:pt idx="107">
                  <c:v>0.24855882618968295</c:v>
                </c:pt>
                <c:pt idx="108">
                  <c:v>-1.4737915511238775</c:v>
                </c:pt>
                <c:pt idx="109">
                  <c:v>7.1253474468896556</c:v>
                </c:pt>
                <c:pt idx="110">
                  <c:v>6.8749271757364347</c:v>
                </c:pt>
                <c:pt idx="111">
                  <c:v>6.7896760324642109</c:v>
                </c:pt>
                <c:pt idx="112">
                  <c:v>4.6691724252889983</c:v>
                </c:pt>
                <c:pt idx="113">
                  <c:v>6.5100568481772854</c:v>
                </c:pt>
                <c:pt idx="114">
                  <c:v>5.5969805390346252</c:v>
                </c:pt>
                <c:pt idx="115">
                  <c:v>4.2495073223671209</c:v>
                </c:pt>
                <c:pt idx="116">
                  <c:v>3.7450183730640809</c:v>
                </c:pt>
                <c:pt idx="117">
                  <c:v>-1.449890321200348</c:v>
                </c:pt>
                <c:pt idx="118">
                  <c:v>4.4849951640859871</c:v>
                </c:pt>
                <c:pt idx="119">
                  <c:v>1.9606593365580398</c:v>
                </c:pt>
                <c:pt idx="120">
                  <c:v>3.4246230164380727</c:v>
                </c:pt>
                <c:pt idx="121">
                  <c:v>2.9100239851685714</c:v>
                </c:pt>
                <c:pt idx="122">
                  <c:v>7.4734993630023556</c:v>
                </c:pt>
                <c:pt idx="123">
                  <c:v>4.8696590044442161</c:v>
                </c:pt>
                <c:pt idx="124">
                  <c:v>6.4389395377340115</c:v>
                </c:pt>
                <c:pt idx="125">
                  <c:v>1.0290715023036334</c:v>
                </c:pt>
                <c:pt idx="126">
                  <c:v>7.5231042641783716</c:v>
                </c:pt>
                <c:pt idx="127">
                  <c:v>-0.64088412751114276</c:v>
                </c:pt>
                <c:pt idx="128">
                  <c:v>4.9936570996533547</c:v>
                </c:pt>
                <c:pt idx="129">
                  <c:v>-1.4064022193986503E-2</c:v>
                </c:pt>
                <c:pt idx="130">
                  <c:v>13.444088177155612</c:v>
                </c:pt>
                <c:pt idx="131">
                  <c:v>9.2323273281123885</c:v>
                </c:pt>
                <c:pt idx="132">
                  <c:v>5.5661292753559284</c:v>
                </c:pt>
                <c:pt idx="133">
                  <c:v>6.3511411474083737</c:v>
                </c:pt>
                <c:pt idx="134">
                  <c:v>4.4956001128351346</c:v>
                </c:pt>
                <c:pt idx="135">
                  <c:v>7.161936949162369</c:v>
                </c:pt>
                <c:pt idx="136">
                  <c:v>5.6610487904703941</c:v>
                </c:pt>
                <c:pt idx="137">
                  <c:v>7.5517069006033992</c:v>
                </c:pt>
                <c:pt idx="138">
                  <c:v>3.0034465027175923</c:v>
                </c:pt>
                <c:pt idx="139">
                  <c:v>5.667640266495205</c:v>
                </c:pt>
                <c:pt idx="140">
                  <c:v>1.2093818890593564</c:v>
                </c:pt>
                <c:pt idx="141">
                  <c:v>5.2309059105306694</c:v>
                </c:pt>
                <c:pt idx="142">
                  <c:v>5.7607952179194513</c:v>
                </c:pt>
                <c:pt idx="143">
                  <c:v>0.76721872125791357</c:v>
                </c:pt>
                <c:pt idx="144">
                  <c:v>1.5331837603894876</c:v>
                </c:pt>
                <c:pt idx="145">
                  <c:v>2.6308753548900814</c:v>
                </c:pt>
                <c:pt idx="146">
                  <c:v>8.2203086033018238</c:v>
                </c:pt>
                <c:pt idx="147">
                  <c:v>5.6283746830832975</c:v>
                </c:pt>
                <c:pt idx="148">
                  <c:v>5.2734454506426278</c:v>
                </c:pt>
                <c:pt idx="149">
                  <c:v>2.5019150414974121</c:v>
                </c:pt>
                <c:pt idx="150">
                  <c:v>9.5283329519935016</c:v>
                </c:pt>
                <c:pt idx="151">
                  <c:v>1.2537621491058832</c:v>
                </c:pt>
                <c:pt idx="152">
                  <c:v>5.5248405034779609</c:v>
                </c:pt>
                <c:pt idx="153">
                  <c:v>5.2549721026760317</c:v>
                </c:pt>
                <c:pt idx="154">
                  <c:v>5.3811441403766551</c:v>
                </c:pt>
                <c:pt idx="155">
                  <c:v>3.7203612706146174</c:v>
                </c:pt>
                <c:pt idx="156">
                  <c:v>4.8896356645109869</c:v>
                </c:pt>
                <c:pt idx="157">
                  <c:v>3.3201448673892795</c:v>
                </c:pt>
                <c:pt idx="158">
                  <c:v>6.4322387404526822</c:v>
                </c:pt>
                <c:pt idx="159">
                  <c:v>3.4690546408870553</c:v>
                </c:pt>
                <c:pt idx="160">
                  <c:v>4.6762138788134848</c:v>
                </c:pt>
                <c:pt idx="161">
                  <c:v>4.458484975106586</c:v>
                </c:pt>
                <c:pt idx="162">
                  <c:v>5.3034929024102624</c:v>
                </c:pt>
                <c:pt idx="163">
                  <c:v>5.214592787063026</c:v>
                </c:pt>
                <c:pt idx="164">
                  <c:v>2.6870703832028635</c:v>
                </c:pt>
                <c:pt idx="165">
                  <c:v>7.7737512928230021</c:v>
                </c:pt>
                <c:pt idx="166">
                  <c:v>6.4033929566763579</c:v>
                </c:pt>
                <c:pt idx="167">
                  <c:v>6.2440274041296568</c:v>
                </c:pt>
                <c:pt idx="168">
                  <c:v>6.0884343314943976</c:v>
                </c:pt>
                <c:pt idx="169">
                  <c:v>10.352201581229679</c:v>
                </c:pt>
                <c:pt idx="170">
                  <c:v>0.85747921151863693</c:v>
                </c:pt>
                <c:pt idx="171">
                  <c:v>4.6610397344933361</c:v>
                </c:pt>
                <c:pt idx="172">
                  <c:v>1.9905569496213644</c:v>
                </c:pt>
                <c:pt idx="173">
                  <c:v>4.5425243575732139</c:v>
                </c:pt>
                <c:pt idx="174">
                  <c:v>7.7767052930284386</c:v>
                </c:pt>
                <c:pt idx="175">
                  <c:v>6.2305055908928182</c:v>
                </c:pt>
                <c:pt idx="176">
                  <c:v>6.9811526652860643</c:v>
                </c:pt>
                <c:pt idx="177">
                  <c:v>4.7444960893294343</c:v>
                </c:pt>
                <c:pt idx="178">
                  <c:v>11.121265513430771</c:v>
                </c:pt>
                <c:pt idx="179">
                  <c:v>4.0594308187011894</c:v>
                </c:pt>
                <c:pt idx="180">
                  <c:v>3.8235964360797734</c:v>
                </c:pt>
                <c:pt idx="181">
                  <c:v>7.1337664176160374</c:v>
                </c:pt>
                <c:pt idx="182">
                  <c:v>-0.80638336745461814</c:v>
                </c:pt>
                <c:pt idx="183">
                  <c:v>6.1122104766860339</c:v>
                </c:pt>
                <c:pt idx="184">
                  <c:v>7.8812955427514915</c:v>
                </c:pt>
                <c:pt idx="185">
                  <c:v>5.1381043493618002</c:v>
                </c:pt>
                <c:pt idx="186">
                  <c:v>2.5219749477381619</c:v>
                </c:pt>
                <c:pt idx="187">
                  <c:v>5.7293886291525311</c:v>
                </c:pt>
                <c:pt idx="188">
                  <c:v>10.368461803989842</c:v>
                </c:pt>
                <c:pt idx="189">
                  <c:v>0.65622634419642623</c:v>
                </c:pt>
                <c:pt idx="190">
                  <c:v>5.7739866458730447</c:v>
                </c:pt>
                <c:pt idx="191">
                  <c:v>0.82048156526326643</c:v>
                </c:pt>
                <c:pt idx="192">
                  <c:v>-0.85413500412990828</c:v>
                </c:pt>
                <c:pt idx="193">
                  <c:v>5.0660303411315937</c:v>
                </c:pt>
                <c:pt idx="194">
                  <c:v>4.6784429957297817</c:v>
                </c:pt>
                <c:pt idx="195">
                  <c:v>-1.3217086234494726</c:v>
                </c:pt>
                <c:pt idx="196">
                  <c:v>0.75284023168614844</c:v>
                </c:pt>
                <c:pt idx="197">
                  <c:v>4.5430271750211588</c:v>
                </c:pt>
                <c:pt idx="198">
                  <c:v>6.3965823550714802</c:v>
                </c:pt>
                <c:pt idx="199">
                  <c:v>7.7533589559513736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1-466F-933F-2DD493CE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27168"/>
        <c:axId val="1871527584"/>
      </c:scatterChart>
      <c:valAx>
        <c:axId val="18715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584"/>
        <c:crosses val="autoZero"/>
        <c:crossBetween val="midCat"/>
      </c:valAx>
      <c:valAx>
        <c:axId val="18715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27761628754738993"/>
          <c:w val="0.85090507436570428"/>
          <c:h val="0.69695538057742779"/>
        </c:manualLayout>
      </c:layout>
      <c:lineChart>
        <c:grouping val="standard"/>
        <c:varyColors val="0"/>
        <c:ser>
          <c:idx val="0"/>
          <c:order val="0"/>
          <c:tx>
            <c:strRef>
              <c:f>LeastSquares!$F$1</c:f>
              <c:strCache>
                <c:ptCount val="1"/>
                <c:pt idx="0">
                  <c:v>SUM OF SQUARES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459143333224452E-2"/>
                  <c:y val="3.992616012512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6-4460-96BB-9941EF99818C}"/>
                </c:ext>
              </c:extLst>
            </c:dLbl>
            <c:dLbl>
              <c:idx val="13"/>
              <c:layout>
                <c:manualLayout>
                  <c:x val="-5.5325034578146609E-2"/>
                  <c:y val="-7.7764934114693457E-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496-4460-96BB-9941EF99818C}"/>
                </c:ext>
              </c:extLst>
            </c:dLbl>
            <c:dLbl>
              <c:idx val="27"/>
              <c:layout>
                <c:manualLayout>
                  <c:x val="-0.1078838174273859"/>
                  <c:y val="4.09207161125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496-4460-96BB-9941EF99818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LeastSquares!$A$2:$A$29</c:f>
              <c:strCache>
                <c:ptCount val="2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  <c:pt idx="21">
                  <c:v>C22</c:v>
                </c:pt>
                <c:pt idx="22">
                  <c:v>C23</c:v>
                </c:pt>
                <c:pt idx="23">
                  <c:v>C24</c:v>
                </c:pt>
                <c:pt idx="24">
                  <c:v>C25</c:v>
                </c:pt>
                <c:pt idx="25">
                  <c:v>C26</c:v>
                </c:pt>
                <c:pt idx="26">
                  <c:v>C27</c:v>
                </c:pt>
                <c:pt idx="27">
                  <c:v>C28</c:v>
                </c:pt>
              </c:strCache>
            </c:strRef>
          </c:cat>
          <c:val>
            <c:numRef>
              <c:f>LeastSquares!$F$2:$F$29</c:f>
              <c:numCache>
                <c:formatCode>0.00</c:formatCode>
                <c:ptCount val="28"/>
                <c:pt idx="0">
                  <c:v>64430.280000000021</c:v>
                </c:pt>
                <c:pt idx="1">
                  <c:v>47699.983655704105</c:v>
                </c:pt>
                <c:pt idx="2">
                  <c:v>40209.30340403934</c:v>
                </c:pt>
                <c:pt idx="3">
                  <c:v>33369.986906057638</c:v>
                </c:pt>
                <c:pt idx="4">
                  <c:v>27182.034161759137</c:v>
                </c:pt>
                <c:pt idx="5">
                  <c:v>21645.445171143558</c:v>
                </c:pt>
                <c:pt idx="6">
                  <c:v>16760.2199342112</c:v>
                </c:pt>
                <c:pt idx="7">
                  <c:v>12526.358450961898</c:v>
                </c:pt>
                <c:pt idx="8">
                  <c:v>8943.8607213956038</c:v>
                </c:pt>
                <c:pt idx="9">
                  <c:v>6012.7267455124784</c:v>
                </c:pt>
                <c:pt idx="10">
                  <c:v>3732.9565233123217</c:v>
                </c:pt>
                <c:pt idx="11">
                  <c:v>2104.5500547953466</c:v>
                </c:pt>
                <c:pt idx="12">
                  <c:v>1127.5073399614062</c:v>
                </c:pt>
                <c:pt idx="13">
                  <c:v>801.82837881056309</c:v>
                </c:pt>
                <c:pt idx="14">
                  <c:v>1128.1973574014473</c:v>
                </c:pt>
                <c:pt idx="15">
                  <c:v>2107.2984506990883</c:v>
                </c:pt>
                <c:pt idx="16">
                  <c:v>3739.1316587034235</c:v>
                </c:pt>
                <c:pt idx="17">
                  <c:v>6023.6969814145996</c:v>
                </c:pt>
                <c:pt idx="18">
                  <c:v>8960.9944188323971</c:v>
                </c:pt>
                <c:pt idx="19">
                  <c:v>12551.023970957023</c:v>
                </c:pt>
                <c:pt idx="20">
                  <c:v>16793.785637788282</c:v>
                </c:pt>
                <c:pt idx="21">
                  <c:v>21689.279419326413</c:v>
                </c:pt>
                <c:pt idx="22">
                  <c:v>27237.505315571154</c:v>
                </c:pt>
                <c:pt idx="23">
                  <c:v>33438.463326522724</c:v>
                </c:pt>
                <c:pt idx="24">
                  <c:v>40292.153452181054</c:v>
                </c:pt>
                <c:pt idx="25">
                  <c:v>47798.575692546096</c:v>
                </c:pt>
                <c:pt idx="26">
                  <c:v>55957.73004761833</c:v>
                </c:pt>
                <c:pt idx="27">
                  <c:v>64769.616517395742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6-4460-96BB-9941EF99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395775"/>
        <c:axId val="2110998191"/>
      </c:lineChart>
      <c:catAx>
        <c:axId val="2035395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98191"/>
        <c:crosses val="max"/>
        <c:auto val="1"/>
        <c:lblAlgn val="ctr"/>
        <c:lblOffset val="100"/>
        <c:noMultiLvlLbl val="0"/>
      </c:catAx>
      <c:valAx>
        <c:axId val="211099819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5775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1" max="50" min="1" page="10" val="1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6</xdr:row>
      <xdr:rowOff>9525</xdr:rowOff>
    </xdr:from>
    <xdr:to>
      <xdr:col>32</xdr:col>
      <xdr:colOff>723900</xdr:colOff>
      <xdr:row>27</xdr:row>
      <xdr:rowOff>40481</xdr:rowOff>
    </xdr:to>
    <xdr:pic>
      <xdr:nvPicPr>
        <xdr:cNvPr id="2" name="Picture 1" descr="Logistic Regression in Machine Learn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66825"/>
          <a:ext cx="5438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12</xdr:col>
      <xdr:colOff>500063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79376</xdr:colOff>
      <xdr:row>4</xdr:row>
      <xdr:rowOff>79375</xdr:rowOff>
    </xdr:from>
    <xdr:to>
      <xdr:col>16</xdr:col>
      <xdr:colOff>127000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9525</xdr:rowOff>
        </xdr:from>
        <xdr:to>
          <xdr:col>11</xdr:col>
          <xdr:colOff>117475</xdr:colOff>
          <xdr:row>5</xdr:row>
          <xdr:rowOff>42863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ression_LSq!$B$1:$E$2" spid="_x0000_s63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57950" y="666750"/>
              <a:ext cx="4175125" cy="4524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28575</xdr:colOff>
      <xdr:row>6</xdr:row>
      <xdr:rowOff>152399</xdr:rowOff>
    </xdr:from>
    <xdr:to>
      <xdr:col>11</xdr:col>
      <xdr:colOff>514350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419100</xdr:colOff>
          <xdr:row>0</xdr:row>
          <xdr:rowOff>0</xdr:rowOff>
        </xdr:from>
        <xdr:to>
          <xdr:col>10</xdr:col>
          <xdr:colOff>504825</xdr:colOff>
          <xdr:row>1</xdr:row>
          <xdr:rowOff>209550</xdr:rowOff>
        </xdr:to>
        <xdr:sp macro="" textlink="">
          <xdr:nvSpPr>
            <xdr:cNvPr id="6209" name="Spinner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4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1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87-8D7E-450F-A4C0-A10F3D06F133}">
  <dimension ref="B4:F11"/>
  <sheetViews>
    <sheetView zoomScale="180" zoomScaleNormal="180" workbookViewId="0">
      <selection activeCell="E17" sqref="E17"/>
    </sheetView>
  </sheetViews>
  <sheetFormatPr defaultRowHeight="16.5" outlineLevelRow="1" x14ac:dyDescent="0.3"/>
  <cols>
    <col min="1" max="1" width="3.88671875" customWidth="1"/>
    <col min="2" max="2" width="11.5546875" bestFit="1" customWidth="1"/>
    <col min="3" max="3" width="8" bestFit="1" customWidth="1"/>
    <col min="4" max="4" width="8.5546875" bestFit="1" customWidth="1"/>
    <col min="5" max="5" width="10.109375" bestFit="1" customWidth="1"/>
    <col min="6" max="6" width="6" bestFit="1" customWidth="1"/>
  </cols>
  <sheetData>
    <row r="4" spans="2:6" ht="19.5" thickBot="1" x14ac:dyDescent="0.4">
      <c r="B4" s="40" t="s">
        <v>237</v>
      </c>
      <c r="C4" s="40"/>
      <c r="D4" s="40"/>
      <c r="E4" s="40"/>
    </row>
    <row r="5" spans="2:6" ht="17.25" thickTop="1" x14ac:dyDescent="0.3"/>
    <row r="6" spans="2:6" hidden="1" outlineLevel="1" x14ac:dyDescent="0.3">
      <c r="C6" s="7" t="s">
        <v>238</v>
      </c>
      <c r="D6" s="7" t="s">
        <v>239</v>
      </c>
      <c r="E6" s="7" t="s">
        <v>240</v>
      </c>
      <c r="F6" s="7" t="s">
        <v>241</v>
      </c>
    </row>
    <row r="7" spans="2:6" hidden="1" outlineLevel="1" x14ac:dyDescent="0.3">
      <c r="B7" t="s">
        <v>242</v>
      </c>
    </row>
    <row r="8" spans="2:6" collapsed="1" x14ac:dyDescent="0.3"/>
    <row r="9" spans="2:6" x14ac:dyDescent="0.3">
      <c r="B9" s="36" t="s">
        <v>243</v>
      </c>
      <c r="C9" s="36" t="s">
        <v>47</v>
      </c>
      <c r="D9" s="36" t="s">
        <v>224</v>
      </c>
      <c r="E9" s="37" t="s">
        <v>225</v>
      </c>
      <c r="F9" s="38" t="s">
        <v>244</v>
      </c>
    </row>
    <row r="10" spans="2:6" x14ac:dyDescent="0.3">
      <c r="B10" s="39">
        <f>SUM(C10:E10)</f>
        <v>180</v>
      </c>
      <c r="C10" s="39">
        <v>80</v>
      </c>
      <c r="D10" s="39">
        <v>50</v>
      </c>
      <c r="E10" s="39">
        <v>50</v>
      </c>
      <c r="F10" s="39"/>
    </row>
    <row r="11" spans="2:6" x14ac:dyDescent="0.3">
      <c r="B11" s="39">
        <f>SUM(C11:E11)</f>
        <v>160</v>
      </c>
      <c r="C11" s="39">
        <v>20</v>
      </c>
      <c r="D11" s="39">
        <v>80</v>
      </c>
      <c r="E11" s="39">
        <v>60</v>
      </c>
      <c r="F11" s="39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AE201"/>
  <sheetViews>
    <sheetView showGridLines="0" zoomScale="160" zoomScaleNormal="160" workbookViewId="0">
      <selection activeCell="I8" sqref="I8"/>
    </sheetView>
  </sheetViews>
  <sheetFormatPr defaultRowHeight="16.5" outlineLevelCol="1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7" max="7" width="15.77734375" bestFit="1" customWidth="1"/>
    <col min="8" max="8" width="10.6640625" bestFit="1" customWidth="1"/>
    <col min="10" max="10" width="9.44140625" hidden="1" customWidth="1" outlineLevel="1"/>
    <col min="11" max="11" width="10.44140625" hidden="1" customWidth="1" outlineLevel="1"/>
    <col min="12" max="12" width="8.88671875" collapsed="1"/>
    <col min="30" max="30" width="6.77734375" bestFit="1" customWidth="1"/>
    <col min="31" max="31" width="40.77734375" bestFit="1" customWidth="1"/>
  </cols>
  <sheetData>
    <row r="1" spans="1:31" ht="17.25" thickBot="1" x14ac:dyDescent="0.35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F1" s="5"/>
      <c r="G1" s="21" t="s">
        <v>43</v>
      </c>
      <c r="H1" s="22" t="s">
        <v>226</v>
      </c>
      <c r="J1" s="21" t="s">
        <v>43</v>
      </c>
      <c r="K1" s="22" t="s">
        <v>236</v>
      </c>
    </row>
    <row r="2" spans="1:3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 s="23" t="s">
        <v>47</v>
      </c>
      <c r="H2" s="33">
        <f ca="1">CORREL(sales,INDIRECT(Data!$G2))</f>
        <v>0.78222442486160648</v>
      </c>
      <c r="J2" s="23" t="s">
        <v>47</v>
      </c>
      <c r="K2" s="33">
        <f ca="1">_xlfn.COVARIANCE.P(sales,INDIRECT(Data!$J2))</f>
        <v>502.03907100000004</v>
      </c>
    </row>
    <row r="3" spans="1:3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 s="24" t="s">
        <v>224</v>
      </c>
      <c r="H3" s="34">
        <f ca="1">CORREL(sales,INDIRECT(Data!$G3))</f>
        <v>0.57622257457105552</v>
      </c>
      <c r="J3" s="24" t="s">
        <v>224</v>
      </c>
      <c r="K3" s="34">
        <f ca="1">_xlfn.COVARIANCE.P(sales,INDIRECT(Data!$J3))</f>
        <v>63.954014400000013</v>
      </c>
      <c r="AE3" t="s">
        <v>8</v>
      </c>
    </row>
    <row r="4" spans="1:31" ht="17.25" thickBot="1" x14ac:dyDescent="0.35">
      <c r="A4" t="s">
        <v>21</v>
      </c>
      <c r="B4">
        <v>11.16</v>
      </c>
      <c r="C4">
        <v>20.64</v>
      </c>
      <c r="D4">
        <v>55.08</v>
      </c>
      <c r="E4">
        <v>83.16</v>
      </c>
      <c r="G4" s="25" t="s">
        <v>225</v>
      </c>
      <c r="H4" s="35">
        <f ca="1">CORREL(sales,INDIRECT(Data!$G4))</f>
        <v>0.2282990263761652</v>
      </c>
      <c r="J4" s="25" t="s">
        <v>225</v>
      </c>
      <c r="K4" s="35">
        <f ca="1">_xlfn.COVARIANCE.P(sales,INDIRECT(Data!$J4))</f>
        <v>37.168826399999979</v>
      </c>
      <c r="AD4" t="s">
        <v>4</v>
      </c>
      <c r="AE4" t="s">
        <v>3</v>
      </c>
    </row>
    <row r="5" spans="1:3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AE5" t="s">
        <v>7</v>
      </c>
    </row>
    <row r="6" spans="1:31" x14ac:dyDescent="0.3">
      <c r="A6" t="s">
        <v>23</v>
      </c>
      <c r="B6">
        <v>15.48</v>
      </c>
      <c r="C6">
        <v>216.96</v>
      </c>
      <c r="D6">
        <v>12.96</v>
      </c>
      <c r="E6">
        <v>70.08</v>
      </c>
    </row>
    <row r="7" spans="1:31" x14ac:dyDescent="0.3">
      <c r="A7" t="s">
        <v>24</v>
      </c>
      <c r="B7">
        <v>8.64</v>
      </c>
      <c r="C7">
        <v>10.44</v>
      </c>
      <c r="D7">
        <v>58.68</v>
      </c>
      <c r="E7">
        <v>90</v>
      </c>
    </row>
    <row r="8" spans="1:31" x14ac:dyDescent="0.3">
      <c r="A8" t="s">
        <v>25</v>
      </c>
      <c r="B8">
        <v>14.16</v>
      </c>
      <c r="C8">
        <v>69</v>
      </c>
      <c r="D8">
        <v>39.36</v>
      </c>
      <c r="E8">
        <v>28.2</v>
      </c>
    </row>
    <row r="9" spans="1:31" x14ac:dyDescent="0.3">
      <c r="A9" t="s">
        <v>26</v>
      </c>
      <c r="B9">
        <v>15.84</v>
      </c>
      <c r="C9">
        <v>144.24</v>
      </c>
      <c r="D9">
        <v>23.52</v>
      </c>
      <c r="E9">
        <v>13.92</v>
      </c>
    </row>
    <row r="10" spans="1:31" x14ac:dyDescent="0.3">
      <c r="A10" t="s">
        <v>27</v>
      </c>
      <c r="B10">
        <v>5.76</v>
      </c>
      <c r="C10">
        <v>10.32</v>
      </c>
      <c r="D10">
        <v>2.52</v>
      </c>
      <c r="E10">
        <v>1.2</v>
      </c>
    </row>
    <row r="11" spans="1:3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</row>
    <row r="12" spans="1:3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</row>
    <row r="13" spans="1:3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</row>
    <row r="14" spans="1:3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</row>
    <row r="15" spans="1:3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</row>
    <row r="16" spans="1:3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40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49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56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80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92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110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115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0B3-16AF-4249-97B5-1D5CEC62F721}">
  <dimension ref="A1:H204"/>
  <sheetViews>
    <sheetView zoomScale="200" zoomScaleNormal="200" workbookViewId="0">
      <selection activeCell="E3" sqref="E3"/>
    </sheetView>
  </sheetViews>
  <sheetFormatPr defaultRowHeight="16.5" x14ac:dyDescent="0.3"/>
  <cols>
    <col min="1" max="1" width="9.5546875" bestFit="1" customWidth="1"/>
    <col min="2" max="4" width="12" bestFit="1" customWidth="1"/>
    <col min="5" max="5" width="12.5546875" bestFit="1" customWidth="1"/>
    <col min="6" max="6" width="12.88671875" bestFit="1" customWidth="1"/>
    <col min="7" max="7" width="6" bestFit="1" customWidth="1"/>
    <col min="8" max="8" width="13.77734375" bestFit="1" customWidth="1"/>
    <col min="9" max="9" width="5.6640625" customWidth="1"/>
    <col min="10" max="10" width="22.88671875" bestFit="1" customWidth="1"/>
    <col min="11" max="11" width="12.21875" bestFit="1" customWidth="1"/>
    <col min="12" max="12" width="18.88671875" bestFit="1" customWidth="1"/>
  </cols>
  <sheetData>
    <row r="1" spans="1:8" x14ac:dyDescent="0.3">
      <c r="B1" s="1" t="s">
        <v>10</v>
      </c>
      <c r="C1" s="1" t="s">
        <v>1</v>
      </c>
      <c r="D1" s="1" t="s">
        <v>2</v>
      </c>
      <c r="E1" s="1" t="s">
        <v>9</v>
      </c>
      <c r="H1" s="1" t="s">
        <v>6</v>
      </c>
    </row>
    <row r="2" spans="1:8" x14ac:dyDescent="0.3">
      <c r="B2" s="2">
        <v>10</v>
      </c>
      <c r="C2" s="2">
        <v>0.2</v>
      </c>
      <c r="D2" s="2">
        <v>0.01</v>
      </c>
      <c r="E2" s="2">
        <v>-0.01</v>
      </c>
      <c r="H2" s="26">
        <f>SUM(H5:H204)</f>
        <v>213027.51730399992</v>
      </c>
    </row>
    <row r="4" spans="1:8" x14ac:dyDescent="0.3">
      <c r="A4" s="15" t="s">
        <v>45</v>
      </c>
      <c r="B4" s="15" t="s">
        <v>46</v>
      </c>
      <c r="C4" s="15" t="s">
        <v>47</v>
      </c>
      <c r="D4" s="15" t="s">
        <v>224</v>
      </c>
      <c r="E4" s="15" t="s">
        <v>225</v>
      </c>
      <c r="F4" s="15" t="s">
        <v>227</v>
      </c>
      <c r="G4" s="15" t="s">
        <v>228</v>
      </c>
      <c r="H4" s="15" t="s">
        <v>5</v>
      </c>
    </row>
    <row r="5" spans="1:8" x14ac:dyDescent="0.3">
      <c r="A5" t="s">
        <v>19</v>
      </c>
      <c r="B5">
        <v>26.52</v>
      </c>
      <c r="C5">
        <v>276.12</v>
      </c>
      <c r="D5">
        <v>45.36</v>
      </c>
      <c r="E5">
        <v>83.04</v>
      </c>
      <c r="F5" s="3">
        <f t="shared" ref="F5:F36" si="0">$B$2+SUMPRODUCT($C$2:$E$2,C5:E5)</f>
        <v>64.847200000000015</v>
      </c>
      <c r="G5" s="3">
        <f>F5-B5</f>
        <v>38.327200000000019</v>
      </c>
      <c r="H5" s="3">
        <f>G5^2</f>
        <v>1468.9742598400014</v>
      </c>
    </row>
    <row r="6" spans="1:8" x14ac:dyDescent="0.3">
      <c r="A6" t="s">
        <v>20</v>
      </c>
      <c r="B6">
        <v>12.48</v>
      </c>
      <c r="C6">
        <v>53.4</v>
      </c>
      <c r="D6">
        <v>47.16</v>
      </c>
      <c r="E6">
        <v>54.12</v>
      </c>
      <c r="F6" s="3">
        <f t="shared" si="0"/>
        <v>20.610399999999998</v>
      </c>
      <c r="G6" s="3">
        <f t="shared" ref="G6:G69" si="1">F6-B6</f>
        <v>8.1303999999999981</v>
      </c>
      <c r="H6" s="3">
        <f t="shared" ref="H6:H69" si="2">G6^2</f>
        <v>66.103404159999968</v>
      </c>
    </row>
    <row r="7" spans="1:8" x14ac:dyDescent="0.3">
      <c r="A7" t="s">
        <v>21</v>
      </c>
      <c r="B7">
        <v>11.16</v>
      </c>
      <c r="C7">
        <v>20.64</v>
      </c>
      <c r="D7">
        <v>55.08</v>
      </c>
      <c r="E7">
        <v>83.16</v>
      </c>
      <c r="F7" s="3">
        <f t="shared" si="0"/>
        <v>13.847200000000001</v>
      </c>
      <c r="G7" s="3">
        <f t="shared" si="1"/>
        <v>2.6872000000000007</v>
      </c>
      <c r="H7" s="3">
        <f t="shared" si="2"/>
        <v>7.2210438400000037</v>
      </c>
    </row>
    <row r="8" spans="1:8" x14ac:dyDescent="0.3">
      <c r="A8" t="s">
        <v>22</v>
      </c>
      <c r="B8">
        <v>22.2</v>
      </c>
      <c r="C8">
        <v>181.8</v>
      </c>
      <c r="D8">
        <v>49.56</v>
      </c>
      <c r="E8">
        <v>70.2</v>
      </c>
      <c r="F8" s="3">
        <f t="shared" si="0"/>
        <v>46.153600000000012</v>
      </c>
      <c r="G8" s="3">
        <f t="shared" si="1"/>
        <v>23.953600000000012</v>
      </c>
      <c r="H8" s="3">
        <f t="shared" si="2"/>
        <v>573.77495296000063</v>
      </c>
    </row>
    <row r="9" spans="1:8" x14ac:dyDescent="0.3">
      <c r="A9" t="s">
        <v>23</v>
      </c>
      <c r="B9">
        <v>15.48</v>
      </c>
      <c r="C9">
        <v>216.96</v>
      </c>
      <c r="D9">
        <v>12.96</v>
      </c>
      <c r="E9">
        <v>70.08</v>
      </c>
      <c r="F9" s="3">
        <f t="shared" si="0"/>
        <v>52.820800000000006</v>
      </c>
      <c r="G9" s="3">
        <f t="shared" si="1"/>
        <v>37.340800000000002</v>
      </c>
      <c r="H9" s="3">
        <f t="shared" si="2"/>
        <v>1394.3353446400001</v>
      </c>
    </row>
    <row r="10" spans="1:8" x14ac:dyDescent="0.3">
      <c r="A10" t="s">
        <v>24</v>
      </c>
      <c r="B10">
        <v>8.64</v>
      </c>
      <c r="C10">
        <v>10.44</v>
      </c>
      <c r="D10">
        <v>58.68</v>
      </c>
      <c r="E10">
        <v>90</v>
      </c>
      <c r="F10" s="3">
        <f t="shared" si="0"/>
        <v>11.774800000000001</v>
      </c>
      <c r="G10" s="3">
        <f t="shared" si="1"/>
        <v>3.1348000000000003</v>
      </c>
      <c r="H10" s="3">
        <f t="shared" si="2"/>
        <v>9.8269710400000019</v>
      </c>
    </row>
    <row r="11" spans="1:8" x14ac:dyDescent="0.3">
      <c r="A11" t="s">
        <v>25</v>
      </c>
      <c r="B11">
        <v>14.16</v>
      </c>
      <c r="C11">
        <v>69</v>
      </c>
      <c r="D11">
        <v>39.36</v>
      </c>
      <c r="E11">
        <v>28.2</v>
      </c>
      <c r="F11" s="3">
        <f t="shared" si="0"/>
        <v>23.9116</v>
      </c>
      <c r="G11" s="3">
        <f t="shared" si="1"/>
        <v>9.7515999999999998</v>
      </c>
      <c r="H11" s="3">
        <f t="shared" si="2"/>
        <v>95.093702559999997</v>
      </c>
    </row>
    <row r="12" spans="1:8" x14ac:dyDescent="0.3">
      <c r="A12" t="s">
        <v>26</v>
      </c>
      <c r="B12">
        <v>15.84</v>
      </c>
      <c r="C12">
        <v>144.24</v>
      </c>
      <c r="D12">
        <v>23.52</v>
      </c>
      <c r="E12">
        <v>13.92</v>
      </c>
      <c r="F12" s="3">
        <f t="shared" si="0"/>
        <v>38.944000000000003</v>
      </c>
      <c r="G12" s="3">
        <f t="shared" si="1"/>
        <v>23.104000000000003</v>
      </c>
      <c r="H12" s="3">
        <f t="shared" si="2"/>
        <v>533.79481600000008</v>
      </c>
    </row>
    <row r="13" spans="1:8" x14ac:dyDescent="0.3">
      <c r="A13" t="s">
        <v>27</v>
      </c>
      <c r="B13">
        <v>5.76</v>
      </c>
      <c r="C13">
        <v>10.32</v>
      </c>
      <c r="D13">
        <v>2.52</v>
      </c>
      <c r="E13">
        <v>1.2</v>
      </c>
      <c r="F13" s="3">
        <f t="shared" si="0"/>
        <v>12.077199999999999</v>
      </c>
      <c r="G13" s="3">
        <f t="shared" si="1"/>
        <v>6.3171999999999997</v>
      </c>
      <c r="H13" s="3">
        <f t="shared" si="2"/>
        <v>39.90701584</v>
      </c>
    </row>
    <row r="14" spans="1:8" x14ac:dyDescent="0.3">
      <c r="A14" t="s">
        <v>28</v>
      </c>
      <c r="B14">
        <v>12.72</v>
      </c>
      <c r="C14">
        <v>239.76</v>
      </c>
      <c r="D14">
        <v>3.12</v>
      </c>
      <c r="E14">
        <v>25.44</v>
      </c>
      <c r="F14" s="3">
        <f t="shared" si="0"/>
        <v>57.7288</v>
      </c>
      <c r="G14" s="3">
        <f t="shared" si="1"/>
        <v>45.008800000000001</v>
      </c>
      <c r="H14" s="3">
        <f t="shared" si="2"/>
        <v>2025.7920774400002</v>
      </c>
    </row>
    <row r="15" spans="1:8" x14ac:dyDescent="0.3">
      <c r="A15" t="s">
        <v>29</v>
      </c>
      <c r="B15">
        <v>10.32</v>
      </c>
      <c r="C15">
        <v>79.319999999999993</v>
      </c>
      <c r="D15">
        <v>6.96</v>
      </c>
      <c r="E15">
        <v>29.04</v>
      </c>
      <c r="F15" s="3">
        <f t="shared" si="0"/>
        <v>25.6432</v>
      </c>
      <c r="G15" s="3">
        <f t="shared" si="1"/>
        <v>15.3232</v>
      </c>
      <c r="H15" s="3">
        <f t="shared" si="2"/>
        <v>234.80045824000001</v>
      </c>
    </row>
    <row r="16" spans="1:8" x14ac:dyDescent="0.3">
      <c r="A16" t="s">
        <v>30</v>
      </c>
      <c r="B16">
        <v>20.88</v>
      </c>
      <c r="C16">
        <v>257.64</v>
      </c>
      <c r="D16">
        <v>28.8</v>
      </c>
      <c r="E16">
        <v>4.8</v>
      </c>
      <c r="F16" s="3">
        <f t="shared" si="0"/>
        <v>61.767999999999994</v>
      </c>
      <c r="G16" s="3">
        <f t="shared" si="1"/>
        <v>40.887999999999991</v>
      </c>
      <c r="H16" s="3">
        <f t="shared" si="2"/>
        <v>1671.8285439999993</v>
      </c>
    </row>
    <row r="17" spans="1:8" x14ac:dyDescent="0.3">
      <c r="A17" t="s">
        <v>31</v>
      </c>
      <c r="B17">
        <v>11.04</v>
      </c>
      <c r="C17">
        <v>28.56</v>
      </c>
      <c r="D17">
        <v>42.12</v>
      </c>
      <c r="E17">
        <v>79.08</v>
      </c>
      <c r="F17" s="3">
        <f t="shared" si="0"/>
        <v>15.3424</v>
      </c>
      <c r="G17" s="3">
        <f t="shared" si="1"/>
        <v>4.3024000000000004</v>
      </c>
      <c r="H17" s="3">
        <f t="shared" si="2"/>
        <v>18.510645760000003</v>
      </c>
    </row>
    <row r="18" spans="1:8" x14ac:dyDescent="0.3">
      <c r="A18" t="s">
        <v>32</v>
      </c>
      <c r="B18">
        <v>11.64</v>
      </c>
      <c r="C18">
        <v>117</v>
      </c>
      <c r="D18">
        <v>9.1199999999999992</v>
      </c>
      <c r="E18">
        <v>8.64</v>
      </c>
      <c r="F18" s="3">
        <f t="shared" si="0"/>
        <v>33.404800000000002</v>
      </c>
      <c r="G18" s="3">
        <f t="shared" si="1"/>
        <v>21.764800000000001</v>
      </c>
      <c r="H18" s="3">
        <f t="shared" si="2"/>
        <v>473.70651904000005</v>
      </c>
    </row>
    <row r="19" spans="1:8" x14ac:dyDescent="0.3">
      <c r="A19" t="s">
        <v>33</v>
      </c>
      <c r="B19">
        <v>22.8</v>
      </c>
      <c r="C19">
        <v>244.92</v>
      </c>
      <c r="D19">
        <v>39.479999999999997</v>
      </c>
      <c r="E19">
        <v>55.2</v>
      </c>
      <c r="F19" s="3">
        <f t="shared" si="0"/>
        <v>58.826799999999999</v>
      </c>
      <c r="G19" s="3">
        <f t="shared" si="1"/>
        <v>36.026799999999994</v>
      </c>
      <c r="H19" s="3">
        <f t="shared" si="2"/>
        <v>1297.9303182399997</v>
      </c>
    </row>
    <row r="20" spans="1:8" x14ac:dyDescent="0.3">
      <c r="A20" t="s">
        <v>34</v>
      </c>
      <c r="B20">
        <v>26.88</v>
      </c>
      <c r="C20">
        <v>234.48</v>
      </c>
      <c r="D20">
        <v>57.24</v>
      </c>
      <c r="E20">
        <v>63.48</v>
      </c>
      <c r="F20" s="3">
        <f t="shared" si="0"/>
        <v>56.833600000000004</v>
      </c>
      <c r="G20" s="3">
        <f t="shared" si="1"/>
        <v>29.953600000000005</v>
      </c>
      <c r="H20" s="3">
        <f t="shared" si="2"/>
        <v>897.21815296000034</v>
      </c>
    </row>
    <row r="21" spans="1:8" x14ac:dyDescent="0.3">
      <c r="A21" t="s">
        <v>35</v>
      </c>
      <c r="B21">
        <v>15</v>
      </c>
      <c r="C21">
        <v>81.36</v>
      </c>
      <c r="D21">
        <v>43.92</v>
      </c>
      <c r="E21">
        <v>136.80000000000001</v>
      </c>
      <c r="F21" s="3">
        <f t="shared" si="0"/>
        <v>25.343200000000003</v>
      </c>
      <c r="G21" s="3">
        <f t="shared" si="1"/>
        <v>10.343200000000003</v>
      </c>
      <c r="H21" s="3">
        <f t="shared" si="2"/>
        <v>106.98178624000006</v>
      </c>
    </row>
    <row r="22" spans="1:8" x14ac:dyDescent="0.3">
      <c r="A22" t="s">
        <v>36</v>
      </c>
      <c r="B22">
        <v>29.28</v>
      </c>
      <c r="C22">
        <v>337.68</v>
      </c>
      <c r="D22">
        <v>47.52</v>
      </c>
      <c r="E22">
        <v>66.959999999999994</v>
      </c>
      <c r="F22" s="3">
        <f t="shared" si="0"/>
        <v>77.3416</v>
      </c>
      <c r="G22" s="3">
        <f t="shared" si="1"/>
        <v>48.061599999999999</v>
      </c>
      <c r="H22" s="3">
        <f t="shared" si="2"/>
        <v>2309.91739456</v>
      </c>
    </row>
    <row r="23" spans="1:8" x14ac:dyDescent="0.3">
      <c r="A23" t="s">
        <v>37</v>
      </c>
      <c r="B23">
        <v>13.56</v>
      </c>
      <c r="C23">
        <v>83.04</v>
      </c>
      <c r="D23">
        <v>24.6</v>
      </c>
      <c r="E23">
        <v>21.96</v>
      </c>
      <c r="F23" s="3">
        <f t="shared" si="0"/>
        <v>26.634399999999999</v>
      </c>
      <c r="G23" s="3">
        <f t="shared" si="1"/>
        <v>13.074399999999999</v>
      </c>
      <c r="H23" s="3">
        <f t="shared" si="2"/>
        <v>170.93993535999996</v>
      </c>
    </row>
    <row r="24" spans="1:8" x14ac:dyDescent="0.3">
      <c r="A24" t="s">
        <v>38</v>
      </c>
      <c r="B24">
        <v>17.52</v>
      </c>
      <c r="C24">
        <v>176.76</v>
      </c>
      <c r="D24">
        <v>28.68</v>
      </c>
      <c r="E24">
        <v>22.92</v>
      </c>
      <c r="F24" s="3">
        <f t="shared" si="0"/>
        <v>45.409599999999998</v>
      </c>
      <c r="G24" s="3">
        <f t="shared" si="1"/>
        <v>27.889599999999998</v>
      </c>
      <c r="H24" s="3">
        <f t="shared" si="2"/>
        <v>777.82978815999991</v>
      </c>
    </row>
    <row r="25" spans="1:8" x14ac:dyDescent="0.3">
      <c r="A25" t="s">
        <v>39</v>
      </c>
      <c r="B25">
        <v>21.6</v>
      </c>
      <c r="C25">
        <v>262.08</v>
      </c>
      <c r="D25">
        <v>33.24</v>
      </c>
      <c r="E25">
        <v>64.08</v>
      </c>
      <c r="F25" s="3">
        <f t="shared" si="0"/>
        <v>62.107599999999998</v>
      </c>
      <c r="G25" s="3">
        <f t="shared" si="1"/>
        <v>40.507599999999996</v>
      </c>
      <c r="H25" s="3">
        <f t="shared" si="2"/>
        <v>1640.8656577599997</v>
      </c>
    </row>
    <row r="26" spans="1:8" x14ac:dyDescent="0.3">
      <c r="A26" t="s">
        <v>40</v>
      </c>
      <c r="B26">
        <v>15</v>
      </c>
      <c r="C26">
        <v>284.88</v>
      </c>
      <c r="D26">
        <v>6.12</v>
      </c>
      <c r="E26">
        <v>28.2</v>
      </c>
      <c r="F26" s="3">
        <f t="shared" si="0"/>
        <v>66.755200000000002</v>
      </c>
      <c r="G26" s="3">
        <f t="shared" si="1"/>
        <v>51.755200000000002</v>
      </c>
      <c r="H26" s="3">
        <f t="shared" si="2"/>
        <v>2678.60072704</v>
      </c>
    </row>
    <row r="27" spans="1:8" x14ac:dyDescent="0.3">
      <c r="A27" t="s">
        <v>41</v>
      </c>
      <c r="B27">
        <v>6.72</v>
      </c>
      <c r="C27">
        <v>15.84</v>
      </c>
      <c r="D27">
        <v>19.079999999999998</v>
      </c>
      <c r="E27">
        <v>59.52</v>
      </c>
      <c r="F27" s="3">
        <f t="shared" si="0"/>
        <v>12.7636</v>
      </c>
      <c r="G27" s="3">
        <f t="shared" si="1"/>
        <v>6.0436000000000005</v>
      </c>
      <c r="H27" s="3">
        <f t="shared" si="2"/>
        <v>36.525100960000003</v>
      </c>
    </row>
    <row r="28" spans="1:8" x14ac:dyDescent="0.3">
      <c r="A28" t="s">
        <v>42</v>
      </c>
      <c r="B28">
        <v>18.600000000000001</v>
      </c>
      <c r="C28">
        <v>273.95999999999998</v>
      </c>
      <c r="D28">
        <v>20.28</v>
      </c>
      <c r="E28">
        <v>31.44</v>
      </c>
      <c r="F28" s="3">
        <f t="shared" si="0"/>
        <v>64.680400000000006</v>
      </c>
      <c r="G28" s="3">
        <f t="shared" si="1"/>
        <v>46.080400000000004</v>
      </c>
      <c r="H28" s="3">
        <f t="shared" si="2"/>
        <v>2123.4032641600006</v>
      </c>
    </row>
    <row r="29" spans="1:8" x14ac:dyDescent="0.3">
      <c r="A29" t="s">
        <v>48</v>
      </c>
      <c r="B29">
        <v>11.64</v>
      </c>
      <c r="C29">
        <v>74.760000000000005</v>
      </c>
      <c r="D29">
        <v>15.12</v>
      </c>
      <c r="E29">
        <v>21.96</v>
      </c>
      <c r="F29" s="3">
        <f t="shared" si="0"/>
        <v>24.883600000000001</v>
      </c>
      <c r="G29" s="3">
        <f t="shared" si="1"/>
        <v>13.243600000000001</v>
      </c>
      <c r="H29" s="3">
        <f t="shared" si="2"/>
        <v>175.39294096000003</v>
      </c>
    </row>
    <row r="30" spans="1:8" x14ac:dyDescent="0.3">
      <c r="A30" t="s">
        <v>49</v>
      </c>
      <c r="B30">
        <v>14.4</v>
      </c>
      <c r="C30">
        <v>315.48</v>
      </c>
      <c r="D30">
        <v>4.2</v>
      </c>
      <c r="E30">
        <v>23.4</v>
      </c>
      <c r="F30" s="3">
        <f t="shared" si="0"/>
        <v>72.903999999999996</v>
      </c>
      <c r="G30" s="3">
        <f t="shared" si="1"/>
        <v>58.503999999999998</v>
      </c>
      <c r="H30" s="3">
        <f t="shared" si="2"/>
        <v>3422.7180159999998</v>
      </c>
    </row>
    <row r="31" spans="1:8" x14ac:dyDescent="0.3">
      <c r="A31" t="s">
        <v>50</v>
      </c>
      <c r="B31">
        <v>18</v>
      </c>
      <c r="C31">
        <v>171.48</v>
      </c>
      <c r="D31">
        <v>35.159999999999997</v>
      </c>
      <c r="E31">
        <v>15.12</v>
      </c>
      <c r="F31" s="3">
        <f t="shared" si="0"/>
        <v>44.496399999999994</v>
      </c>
      <c r="G31" s="3">
        <f t="shared" si="1"/>
        <v>26.496399999999994</v>
      </c>
      <c r="H31" s="3">
        <f t="shared" si="2"/>
        <v>702.05921295999974</v>
      </c>
    </row>
    <row r="32" spans="1:8" x14ac:dyDescent="0.3">
      <c r="A32" t="s">
        <v>51</v>
      </c>
      <c r="B32">
        <v>19.079999999999998</v>
      </c>
      <c r="C32">
        <v>288.12</v>
      </c>
      <c r="D32">
        <v>20.04</v>
      </c>
      <c r="E32">
        <v>27.48</v>
      </c>
      <c r="F32" s="3">
        <f t="shared" si="0"/>
        <v>67.549599999999998</v>
      </c>
      <c r="G32" s="3">
        <f t="shared" si="1"/>
        <v>48.4696</v>
      </c>
      <c r="H32" s="3">
        <f t="shared" si="2"/>
        <v>2349.3021241599999</v>
      </c>
    </row>
    <row r="33" spans="1:8" x14ac:dyDescent="0.3">
      <c r="A33" t="s">
        <v>52</v>
      </c>
      <c r="B33">
        <v>22.68</v>
      </c>
      <c r="C33">
        <v>298.56</v>
      </c>
      <c r="D33">
        <v>32.520000000000003</v>
      </c>
      <c r="E33">
        <v>27.48</v>
      </c>
      <c r="F33" s="3">
        <f t="shared" si="0"/>
        <v>69.762400000000014</v>
      </c>
      <c r="G33" s="3">
        <f t="shared" si="1"/>
        <v>47.082400000000014</v>
      </c>
      <c r="H33" s="3">
        <f t="shared" si="2"/>
        <v>2216.7523897600013</v>
      </c>
    </row>
    <row r="34" spans="1:8" x14ac:dyDescent="0.3">
      <c r="A34" t="s">
        <v>53</v>
      </c>
      <c r="B34">
        <v>12.6</v>
      </c>
      <c r="C34">
        <v>84.72</v>
      </c>
      <c r="D34">
        <v>19.2</v>
      </c>
      <c r="E34">
        <v>48.96</v>
      </c>
      <c r="F34" s="3">
        <f t="shared" si="0"/>
        <v>26.6464</v>
      </c>
      <c r="G34" s="3">
        <f t="shared" si="1"/>
        <v>14.0464</v>
      </c>
      <c r="H34" s="3">
        <f t="shared" si="2"/>
        <v>197.30135296</v>
      </c>
    </row>
    <row r="35" spans="1:8" x14ac:dyDescent="0.3">
      <c r="A35" t="s">
        <v>54</v>
      </c>
      <c r="B35">
        <v>25.68</v>
      </c>
      <c r="C35">
        <v>351.48</v>
      </c>
      <c r="D35">
        <v>33.96</v>
      </c>
      <c r="E35">
        <v>51.84</v>
      </c>
      <c r="F35" s="3">
        <f t="shared" si="0"/>
        <v>80.117200000000011</v>
      </c>
      <c r="G35" s="3">
        <f t="shared" si="1"/>
        <v>54.437200000000011</v>
      </c>
      <c r="H35" s="3">
        <f t="shared" si="2"/>
        <v>2963.4087438400011</v>
      </c>
    </row>
    <row r="36" spans="1:8" x14ac:dyDescent="0.3">
      <c r="A36" t="s">
        <v>55</v>
      </c>
      <c r="B36">
        <v>14.28</v>
      </c>
      <c r="C36">
        <v>135.47999999999999</v>
      </c>
      <c r="D36">
        <v>20.88</v>
      </c>
      <c r="E36">
        <v>46.32</v>
      </c>
      <c r="F36" s="3">
        <f t="shared" si="0"/>
        <v>36.8416</v>
      </c>
      <c r="G36" s="3">
        <f t="shared" si="1"/>
        <v>22.561599999999999</v>
      </c>
      <c r="H36" s="3">
        <f t="shared" si="2"/>
        <v>509.02579455999995</v>
      </c>
    </row>
    <row r="37" spans="1:8" x14ac:dyDescent="0.3">
      <c r="A37" t="s">
        <v>56</v>
      </c>
      <c r="B37">
        <v>11.52</v>
      </c>
      <c r="C37">
        <v>116.64</v>
      </c>
      <c r="D37">
        <v>1.8</v>
      </c>
      <c r="E37">
        <v>36</v>
      </c>
      <c r="F37" s="3">
        <f t="shared" ref="F37:F68" si="3">$B$2+SUMPRODUCT($C$2:$E$2,C37:E37)</f>
        <v>32.986000000000004</v>
      </c>
      <c r="G37" s="3">
        <f t="shared" si="1"/>
        <v>21.466000000000005</v>
      </c>
      <c r="H37" s="3">
        <f t="shared" si="2"/>
        <v>460.78915600000022</v>
      </c>
    </row>
    <row r="38" spans="1:8" x14ac:dyDescent="0.3">
      <c r="A38" t="s">
        <v>57</v>
      </c>
      <c r="B38">
        <v>20.88</v>
      </c>
      <c r="C38">
        <v>318.72000000000003</v>
      </c>
      <c r="D38">
        <v>24</v>
      </c>
      <c r="E38">
        <v>0.36</v>
      </c>
      <c r="F38" s="3">
        <f t="shared" si="3"/>
        <v>73.980400000000003</v>
      </c>
      <c r="G38" s="3">
        <f t="shared" si="1"/>
        <v>53.100400000000008</v>
      </c>
      <c r="H38" s="3">
        <f t="shared" si="2"/>
        <v>2819.6524801600008</v>
      </c>
    </row>
    <row r="39" spans="1:8" x14ac:dyDescent="0.3">
      <c r="A39" t="s">
        <v>58</v>
      </c>
      <c r="B39">
        <v>11.4</v>
      </c>
      <c r="C39">
        <v>114.84</v>
      </c>
      <c r="D39">
        <v>1.68</v>
      </c>
      <c r="E39">
        <v>8.8800000000000008</v>
      </c>
      <c r="F39" s="3">
        <f t="shared" si="3"/>
        <v>32.896000000000001</v>
      </c>
      <c r="G39" s="3">
        <f t="shared" si="1"/>
        <v>21.496000000000002</v>
      </c>
      <c r="H39" s="3">
        <f t="shared" si="2"/>
        <v>462.0780160000001</v>
      </c>
    </row>
    <row r="40" spans="1:8" x14ac:dyDescent="0.3">
      <c r="A40" t="s">
        <v>59</v>
      </c>
      <c r="B40">
        <v>15.36</v>
      </c>
      <c r="C40">
        <v>348.84</v>
      </c>
      <c r="D40">
        <v>4.92</v>
      </c>
      <c r="E40">
        <v>10.199999999999999</v>
      </c>
      <c r="F40" s="3">
        <f t="shared" si="3"/>
        <v>79.715199999999996</v>
      </c>
      <c r="G40" s="3">
        <f t="shared" si="1"/>
        <v>64.355199999999996</v>
      </c>
      <c r="H40" s="3">
        <f t="shared" si="2"/>
        <v>4141.5917670399995</v>
      </c>
    </row>
    <row r="41" spans="1:8" x14ac:dyDescent="0.3">
      <c r="A41" t="s">
        <v>60</v>
      </c>
      <c r="B41">
        <v>30.48</v>
      </c>
      <c r="C41">
        <v>320.27999999999997</v>
      </c>
      <c r="D41">
        <v>52.56</v>
      </c>
      <c r="E41">
        <v>6</v>
      </c>
      <c r="F41" s="3">
        <f t="shared" si="3"/>
        <v>74.521599999999992</v>
      </c>
      <c r="G41" s="3">
        <f t="shared" si="1"/>
        <v>44.041599999999988</v>
      </c>
      <c r="H41" s="3">
        <f t="shared" si="2"/>
        <v>1939.6625305599989</v>
      </c>
    </row>
    <row r="42" spans="1:8" x14ac:dyDescent="0.3">
      <c r="A42" t="s">
        <v>61</v>
      </c>
      <c r="B42">
        <v>17.64</v>
      </c>
      <c r="C42">
        <v>89.64</v>
      </c>
      <c r="D42">
        <v>59.28</v>
      </c>
      <c r="E42">
        <v>54.84</v>
      </c>
      <c r="F42" s="3">
        <f t="shared" si="3"/>
        <v>27.9724</v>
      </c>
      <c r="G42" s="3">
        <f t="shared" si="1"/>
        <v>10.3324</v>
      </c>
      <c r="H42" s="3">
        <f t="shared" si="2"/>
        <v>106.75848975999999</v>
      </c>
    </row>
    <row r="43" spans="1:8" x14ac:dyDescent="0.3">
      <c r="A43" t="s">
        <v>62</v>
      </c>
      <c r="B43">
        <v>12.12</v>
      </c>
      <c r="C43">
        <v>51.72</v>
      </c>
      <c r="D43">
        <v>32.04</v>
      </c>
      <c r="E43">
        <v>42.12</v>
      </c>
      <c r="F43" s="3">
        <f t="shared" si="3"/>
        <v>20.243200000000002</v>
      </c>
      <c r="G43" s="3">
        <f t="shared" si="1"/>
        <v>8.1232000000000024</v>
      </c>
      <c r="H43" s="3">
        <f t="shared" si="2"/>
        <v>65.986378240000036</v>
      </c>
    </row>
    <row r="44" spans="1:8" x14ac:dyDescent="0.3">
      <c r="A44" t="s">
        <v>63</v>
      </c>
      <c r="B44">
        <v>25.8</v>
      </c>
      <c r="C44">
        <v>273.60000000000002</v>
      </c>
      <c r="D44">
        <v>45.24</v>
      </c>
      <c r="E44">
        <v>38.4</v>
      </c>
      <c r="F44" s="3">
        <f t="shared" si="3"/>
        <v>64.788399999999996</v>
      </c>
      <c r="G44" s="3">
        <f t="shared" si="1"/>
        <v>38.988399999999999</v>
      </c>
      <c r="H44" s="3">
        <f t="shared" si="2"/>
        <v>1520.0953345599999</v>
      </c>
    </row>
    <row r="45" spans="1:8" x14ac:dyDescent="0.3">
      <c r="A45" t="s">
        <v>64</v>
      </c>
      <c r="B45">
        <v>19.920000000000002</v>
      </c>
      <c r="C45">
        <v>243</v>
      </c>
      <c r="D45">
        <v>26.76</v>
      </c>
      <c r="E45">
        <v>37.92</v>
      </c>
      <c r="F45" s="3">
        <f t="shared" si="3"/>
        <v>58.488400000000006</v>
      </c>
      <c r="G45" s="3">
        <f t="shared" si="1"/>
        <v>38.568400000000004</v>
      </c>
      <c r="H45" s="3">
        <f t="shared" si="2"/>
        <v>1487.5214785600003</v>
      </c>
    </row>
    <row r="46" spans="1:8" x14ac:dyDescent="0.3">
      <c r="A46" t="s">
        <v>65</v>
      </c>
      <c r="B46">
        <v>20.52</v>
      </c>
      <c r="C46">
        <v>212.4</v>
      </c>
      <c r="D46">
        <v>40.08</v>
      </c>
      <c r="E46">
        <v>46.44</v>
      </c>
      <c r="F46" s="3">
        <f t="shared" si="3"/>
        <v>52.416400000000003</v>
      </c>
      <c r="G46" s="3">
        <f t="shared" si="1"/>
        <v>31.896400000000003</v>
      </c>
      <c r="H46" s="3">
        <f t="shared" si="2"/>
        <v>1017.3803329600003</v>
      </c>
    </row>
    <row r="47" spans="1:8" x14ac:dyDescent="0.3">
      <c r="A47" t="s">
        <v>66</v>
      </c>
      <c r="B47">
        <v>24.84</v>
      </c>
      <c r="C47">
        <v>352.32</v>
      </c>
      <c r="D47">
        <v>33.24</v>
      </c>
      <c r="E47">
        <v>2.16</v>
      </c>
      <c r="F47" s="3">
        <f t="shared" si="3"/>
        <v>80.774799999999999</v>
      </c>
      <c r="G47" s="3">
        <f t="shared" si="1"/>
        <v>55.934799999999996</v>
      </c>
      <c r="H47" s="3">
        <f t="shared" si="2"/>
        <v>3128.7018510399994</v>
      </c>
    </row>
    <row r="48" spans="1:8" x14ac:dyDescent="0.3">
      <c r="A48" t="s">
        <v>67</v>
      </c>
      <c r="B48">
        <v>15.48</v>
      </c>
      <c r="C48">
        <v>248.28</v>
      </c>
      <c r="D48">
        <v>10.08</v>
      </c>
      <c r="E48">
        <v>31.68</v>
      </c>
      <c r="F48" s="3">
        <f t="shared" si="3"/>
        <v>59.440000000000005</v>
      </c>
      <c r="G48" s="3">
        <f t="shared" si="1"/>
        <v>43.960000000000008</v>
      </c>
      <c r="H48" s="3">
        <f t="shared" si="2"/>
        <v>1932.4816000000008</v>
      </c>
    </row>
    <row r="49" spans="1:8" x14ac:dyDescent="0.3">
      <c r="A49" t="s">
        <v>68</v>
      </c>
      <c r="B49">
        <v>10.199999999999999</v>
      </c>
      <c r="C49">
        <v>30.12</v>
      </c>
      <c r="D49">
        <v>30.84</v>
      </c>
      <c r="E49">
        <v>51.96</v>
      </c>
      <c r="F49" s="3">
        <f t="shared" si="3"/>
        <v>15.812800000000001</v>
      </c>
      <c r="G49" s="3">
        <f t="shared" si="1"/>
        <v>5.6128000000000018</v>
      </c>
      <c r="H49" s="3">
        <f t="shared" si="2"/>
        <v>31.503523840000021</v>
      </c>
    </row>
    <row r="50" spans="1:8" x14ac:dyDescent="0.3">
      <c r="A50" t="s">
        <v>69</v>
      </c>
      <c r="B50">
        <v>17.88</v>
      </c>
      <c r="C50">
        <v>210.12</v>
      </c>
      <c r="D50">
        <v>27</v>
      </c>
      <c r="E50">
        <v>37.799999999999997</v>
      </c>
      <c r="F50" s="3">
        <f t="shared" si="3"/>
        <v>51.916000000000004</v>
      </c>
      <c r="G50" s="3">
        <f t="shared" si="1"/>
        <v>34.036000000000001</v>
      </c>
      <c r="H50" s="3">
        <f t="shared" si="2"/>
        <v>1158.449296</v>
      </c>
    </row>
    <row r="51" spans="1:8" x14ac:dyDescent="0.3">
      <c r="A51" t="s">
        <v>70</v>
      </c>
      <c r="B51">
        <v>12.72</v>
      </c>
      <c r="C51">
        <v>107.64</v>
      </c>
      <c r="D51">
        <v>11.88</v>
      </c>
      <c r="E51">
        <v>42.84</v>
      </c>
      <c r="F51" s="3">
        <f t="shared" si="3"/>
        <v>31.218400000000003</v>
      </c>
      <c r="G51" s="3">
        <f t="shared" si="1"/>
        <v>18.498400000000004</v>
      </c>
      <c r="H51" s="3">
        <f t="shared" si="2"/>
        <v>342.19080256000012</v>
      </c>
    </row>
    <row r="52" spans="1:8" x14ac:dyDescent="0.3">
      <c r="A52" t="s">
        <v>71</v>
      </c>
      <c r="B52">
        <v>27.84</v>
      </c>
      <c r="C52">
        <v>287.88</v>
      </c>
      <c r="D52">
        <v>49.8</v>
      </c>
      <c r="E52">
        <v>22.2</v>
      </c>
      <c r="F52" s="3">
        <f t="shared" si="3"/>
        <v>67.852000000000004</v>
      </c>
      <c r="G52" s="3">
        <f t="shared" si="1"/>
        <v>40.012</v>
      </c>
      <c r="H52" s="3">
        <f t="shared" si="2"/>
        <v>1600.9601440000001</v>
      </c>
    </row>
    <row r="53" spans="1:8" x14ac:dyDescent="0.3">
      <c r="A53" t="s">
        <v>72</v>
      </c>
      <c r="B53">
        <v>17.760000000000002</v>
      </c>
      <c r="C53">
        <v>272.64</v>
      </c>
      <c r="D53">
        <v>18.96</v>
      </c>
      <c r="E53">
        <v>59.88</v>
      </c>
      <c r="F53" s="3">
        <f t="shared" si="3"/>
        <v>64.118799999999993</v>
      </c>
      <c r="G53" s="3">
        <f t="shared" si="1"/>
        <v>46.358799999999988</v>
      </c>
      <c r="H53" s="3">
        <f t="shared" si="2"/>
        <v>2149.1383374399988</v>
      </c>
    </row>
    <row r="54" spans="1:8" x14ac:dyDescent="0.3">
      <c r="A54" t="s">
        <v>73</v>
      </c>
      <c r="B54">
        <v>11.64</v>
      </c>
      <c r="C54">
        <v>80.28</v>
      </c>
      <c r="D54">
        <v>14.04</v>
      </c>
      <c r="E54">
        <v>44.16</v>
      </c>
      <c r="F54" s="3">
        <f t="shared" si="3"/>
        <v>25.754800000000003</v>
      </c>
      <c r="G54" s="3">
        <f t="shared" si="1"/>
        <v>14.114800000000002</v>
      </c>
      <c r="H54" s="3">
        <f t="shared" si="2"/>
        <v>199.22757904000008</v>
      </c>
    </row>
    <row r="55" spans="1:8" x14ac:dyDescent="0.3">
      <c r="A55" t="s">
        <v>74</v>
      </c>
      <c r="B55">
        <v>13.68</v>
      </c>
      <c r="C55">
        <v>239.76</v>
      </c>
      <c r="D55">
        <v>3.72</v>
      </c>
      <c r="E55">
        <v>41.52</v>
      </c>
      <c r="F55" s="3">
        <f t="shared" si="3"/>
        <v>57.573999999999998</v>
      </c>
      <c r="G55" s="3">
        <f t="shared" si="1"/>
        <v>43.893999999999998</v>
      </c>
      <c r="H55" s="3">
        <f t="shared" si="2"/>
        <v>1926.6832359999999</v>
      </c>
    </row>
    <row r="56" spans="1:8" x14ac:dyDescent="0.3">
      <c r="A56" t="s">
        <v>75</v>
      </c>
      <c r="B56">
        <v>12.84</v>
      </c>
      <c r="C56">
        <v>120.48</v>
      </c>
      <c r="D56">
        <v>11.52</v>
      </c>
      <c r="E56">
        <v>4.32</v>
      </c>
      <c r="F56" s="3">
        <f t="shared" si="3"/>
        <v>34.168000000000006</v>
      </c>
      <c r="G56" s="3">
        <f t="shared" si="1"/>
        <v>21.328000000000007</v>
      </c>
      <c r="H56" s="3">
        <f t="shared" si="2"/>
        <v>454.88358400000027</v>
      </c>
    </row>
    <row r="57" spans="1:8" x14ac:dyDescent="0.3">
      <c r="A57" t="s">
        <v>76</v>
      </c>
      <c r="B57">
        <v>27.12</v>
      </c>
      <c r="C57">
        <v>259.68</v>
      </c>
      <c r="D57">
        <v>50.04</v>
      </c>
      <c r="E57">
        <v>47.52</v>
      </c>
      <c r="F57" s="3">
        <f t="shared" si="3"/>
        <v>61.961200000000005</v>
      </c>
      <c r="G57" s="3">
        <f t="shared" si="1"/>
        <v>34.841200000000001</v>
      </c>
      <c r="H57" s="3">
        <f t="shared" si="2"/>
        <v>1213.90921744</v>
      </c>
    </row>
    <row r="58" spans="1:8" x14ac:dyDescent="0.3">
      <c r="A58" t="s">
        <v>77</v>
      </c>
      <c r="B58">
        <v>25.44</v>
      </c>
      <c r="C58">
        <v>219.12</v>
      </c>
      <c r="D58">
        <v>55.44</v>
      </c>
      <c r="E58">
        <v>70.44</v>
      </c>
      <c r="F58" s="3">
        <f t="shared" si="3"/>
        <v>53.674000000000007</v>
      </c>
      <c r="G58" s="3">
        <f t="shared" si="1"/>
        <v>28.234000000000005</v>
      </c>
      <c r="H58" s="3">
        <f t="shared" si="2"/>
        <v>797.15875600000027</v>
      </c>
    </row>
    <row r="59" spans="1:8" x14ac:dyDescent="0.3">
      <c r="A59" t="s">
        <v>78</v>
      </c>
      <c r="B59">
        <v>24.24</v>
      </c>
      <c r="C59">
        <v>315.24</v>
      </c>
      <c r="D59">
        <v>34.56</v>
      </c>
      <c r="E59">
        <v>19.079999999999998</v>
      </c>
      <c r="F59" s="3">
        <f t="shared" si="3"/>
        <v>73.202799999999996</v>
      </c>
      <c r="G59" s="3">
        <f t="shared" si="1"/>
        <v>48.962800000000001</v>
      </c>
      <c r="H59" s="3">
        <f t="shared" si="2"/>
        <v>2397.3557838400002</v>
      </c>
    </row>
    <row r="60" spans="1:8" x14ac:dyDescent="0.3">
      <c r="A60" t="s">
        <v>79</v>
      </c>
      <c r="B60">
        <v>28.44</v>
      </c>
      <c r="C60">
        <v>238.68</v>
      </c>
      <c r="D60">
        <v>59.28</v>
      </c>
      <c r="E60">
        <v>72</v>
      </c>
      <c r="F60" s="3">
        <f t="shared" si="3"/>
        <v>57.608800000000002</v>
      </c>
      <c r="G60" s="3">
        <f t="shared" si="1"/>
        <v>29.168800000000001</v>
      </c>
      <c r="H60" s="3">
        <f t="shared" si="2"/>
        <v>850.81889344000001</v>
      </c>
    </row>
    <row r="61" spans="1:8" x14ac:dyDescent="0.3">
      <c r="A61" t="s">
        <v>80</v>
      </c>
      <c r="B61">
        <v>6.6</v>
      </c>
      <c r="C61">
        <v>8.76</v>
      </c>
      <c r="D61">
        <v>33.72</v>
      </c>
      <c r="E61">
        <v>49.68</v>
      </c>
      <c r="F61" s="3">
        <f t="shared" si="3"/>
        <v>11.5924</v>
      </c>
      <c r="G61" s="3">
        <f t="shared" si="1"/>
        <v>4.9923999999999999</v>
      </c>
      <c r="H61" s="3">
        <f t="shared" si="2"/>
        <v>24.92405776</v>
      </c>
    </row>
    <row r="62" spans="1:8" x14ac:dyDescent="0.3">
      <c r="A62" t="s">
        <v>81</v>
      </c>
      <c r="B62">
        <v>15.84</v>
      </c>
      <c r="C62">
        <v>163.44</v>
      </c>
      <c r="D62">
        <v>23.04</v>
      </c>
      <c r="E62">
        <v>19.920000000000002</v>
      </c>
      <c r="F62" s="3">
        <f t="shared" si="3"/>
        <v>42.719200000000008</v>
      </c>
      <c r="G62" s="3">
        <f t="shared" si="1"/>
        <v>26.879200000000008</v>
      </c>
      <c r="H62" s="3">
        <f t="shared" si="2"/>
        <v>722.49139264000041</v>
      </c>
    </row>
    <row r="63" spans="1:8" x14ac:dyDescent="0.3">
      <c r="A63" t="s">
        <v>82</v>
      </c>
      <c r="B63">
        <v>28.56</v>
      </c>
      <c r="C63">
        <v>252.96</v>
      </c>
      <c r="D63">
        <v>59.52</v>
      </c>
      <c r="E63">
        <v>45.24</v>
      </c>
      <c r="F63" s="3">
        <f t="shared" si="3"/>
        <v>60.734800000000007</v>
      </c>
      <c r="G63" s="3">
        <f t="shared" si="1"/>
        <v>32.174800000000005</v>
      </c>
      <c r="H63" s="3">
        <f t="shared" si="2"/>
        <v>1035.2177550400004</v>
      </c>
    </row>
    <row r="64" spans="1:8" x14ac:dyDescent="0.3">
      <c r="A64" t="s">
        <v>83</v>
      </c>
      <c r="B64">
        <v>22.08</v>
      </c>
      <c r="C64">
        <v>252.84</v>
      </c>
      <c r="D64">
        <v>35.4</v>
      </c>
      <c r="E64">
        <v>11.16</v>
      </c>
      <c r="F64" s="3">
        <f t="shared" si="3"/>
        <v>60.810400000000001</v>
      </c>
      <c r="G64" s="3">
        <f t="shared" si="1"/>
        <v>38.730400000000003</v>
      </c>
      <c r="H64" s="3">
        <f t="shared" si="2"/>
        <v>1500.0438841600003</v>
      </c>
    </row>
    <row r="65" spans="1:8" x14ac:dyDescent="0.3">
      <c r="A65" t="s">
        <v>84</v>
      </c>
      <c r="B65">
        <v>9.7200000000000006</v>
      </c>
      <c r="C65">
        <v>64.2</v>
      </c>
      <c r="D65">
        <v>2.4</v>
      </c>
      <c r="E65">
        <v>25.68</v>
      </c>
      <c r="F65" s="3">
        <f t="shared" si="3"/>
        <v>22.607199999999999</v>
      </c>
      <c r="G65" s="3">
        <f t="shared" si="1"/>
        <v>12.887199999999998</v>
      </c>
      <c r="H65" s="3">
        <f t="shared" si="2"/>
        <v>166.07992383999996</v>
      </c>
    </row>
    <row r="66" spans="1:8" x14ac:dyDescent="0.3">
      <c r="A66" t="s">
        <v>85</v>
      </c>
      <c r="B66">
        <v>29.04</v>
      </c>
      <c r="C66">
        <v>313.56</v>
      </c>
      <c r="D66">
        <v>51.24</v>
      </c>
      <c r="E66">
        <v>65.64</v>
      </c>
      <c r="F66" s="3">
        <f t="shared" si="3"/>
        <v>72.568000000000012</v>
      </c>
      <c r="G66" s="3">
        <f t="shared" si="1"/>
        <v>43.528000000000013</v>
      </c>
      <c r="H66" s="3">
        <f t="shared" si="2"/>
        <v>1894.6867840000011</v>
      </c>
    </row>
    <row r="67" spans="1:8" x14ac:dyDescent="0.3">
      <c r="A67" t="s">
        <v>86</v>
      </c>
      <c r="B67">
        <v>18.84</v>
      </c>
      <c r="C67">
        <v>287.16000000000003</v>
      </c>
      <c r="D67">
        <v>18.600000000000001</v>
      </c>
      <c r="E67">
        <v>32.76</v>
      </c>
      <c r="F67" s="3">
        <f t="shared" si="3"/>
        <v>67.290400000000005</v>
      </c>
      <c r="G67" s="3">
        <f t="shared" si="1"/>
        <v>48.450400000000002</v>
      </c>
      <c r="H67" s="3">
        <f t="shared" si="2"/>
        <v>2347.4412601600002</v>
      </c>
    </row>
    <row r="68" spans="1:8" x14ac:dyDescent="0.3">
      <c r="A68" t="s">
        <v>87</v>
      </c>
      <c r="B68">
        <v>16.8</v>
      </c>
      <c r="C68">
        <v>123.24</v>
      </c>
      <c r="D68">
        <v>35.520000000000003</v>
      </c>
      <c r="E68">
        <v>10.08</v>
      </c>
      <c r="F68" s="3">
        <f t="shared" si="3"/>
        <v>34.9024</v>
      </c>
      <c r="G68" s="3">
        <f t="shared" si="1"/>
        <v>18.102399999999999</v>
      </c>
      <c r="H68" s="3">
        <f t="shared" si="2"/>
        <v>327.69688575999999</v>
      </c>
    </row>
    <row r="69" spans="1:8" x14ac:dyDescent="0.3">
      <c r="A69" t="s">
        <v>88</v>
      </c>
      <c r="B69">
        <v>21.6</v>
      </c>
      <c r="C69">
        <v>157.32</v>
      </c>
      <c r="D69">
        <v>51.36</v>
      </c>
      <c r="E69">
        <v>34.68</v>
      </c>
      <c r="F69" s="3">
        <f t="shared" ref="F69:F100" si="4">$B$2+SUMPRODUCT($C$2:$E$2,C69:E69)</f>
        <v>41.630800000000001</v>
      </c>
      <c r="G69" s="3">
        <f t="shared" si="1"/>
        <v>20.030799999999999</v>
      </c>
      <c r="H69" s="3">
        <f t="shared" si="2"/>
        <v>401.23294863999996</v>
      </c>
    </row>
    <row r="70" spans="1:8" x14ac:dyDescent="0.3">
      <c r="A70" t="s">
        <v>89</v>
      </c>
      <c r="B70">
        <v>11.16</v>
      </c>
      <c r="C70">
        <v>82.8</v>
      </c>
      <c r="D70">
        <v>11.16</v>
      </c>
      <c r="E70">
        <v>1.08</v>
      </c>
      <c r="F70" s="3">
        <f t="shared" si="4"/>
        <v>26.660799999999998</v>
      </c>
      <c r="G70" s="3">
        <f t="shared" ref="G70:G133" si="5">F70-B70</f>
        <v>15.500799999999998</v>
      </c>
      <c r="H70" s="3">
        <f t="shared" ref="H70:H133" si="6">G70^2</f>
        <v>240.27480063999994</v>
      </c>
    </row>
    <row r="71" spans="1:8" x14ac:dyDescent="0.3">
      <c r="A71" t="s">
        <v>90</v>
      </c>
      <c r="B71">
        <v>11.4</v>
      </c>
      <c r="C71">
        <v>37.799999999999997</v>
      </c>
      <c r="D71">
        <v>29.52</v>
      </c>
      <c r="E71">
        <v>2.64</v>
      </c>
      <c r="F71" s="3">
        <f t="shared" si="4"/>
        <v>17.828800000000001</v>
      </c>
      <c r="G71" s="3">
        <f t="shared" si="5"/>
        <v>6.4288000000000007</v>
      </c>
      <c r="H71" s="3">
        <f t="shared" si="6"/>
        <v>41.329469440000011</v>
      </c>
    </row>
    <row r="72" spans="1:8" x14ac:dyDescent="0.3">
      <c r="A72" t="s">
        <v>91</v>
      </c>
      <c r="B72">
        <v>16.079999999999998</v>
      </c>
      <c r="C72">
        <v>167.16</v>
      </c>
      <c r="D72">
        <v>17.399999999999999</v>
      </c>
      <c r="E72">
        <v>12.24</v>
      </c>
      <c r="F72" s="3">
        <f t="shared" si="4"/>
        <v>43.483600000000003</v>
      </c>
      <c r="G72" s="3">
        <f t="shared" si="5"/>
        <v>27.403600000000004</v>
      </c>
      <c r="H72" s="3">
        <f t="shared" si="6"/>
        <v>750.95729296000025</v>
      </c>
    </row>
    <row r="73" spans="1:8" x14ac:dyDescent="0.3">
      <c r="A73" t="s">
        <v>92</v>
      </c>
      <c r="B73">
        <v>22.68</v>
      </c>
      <c r="C73">
        <v>284.88</v>
      </c>
      <c r="D73">
        <v>33</v>
      </c>
      <c r="E73">
        <v>13.2</v>
      </c>
      <c r="F73" s="3">
        <f t="shared" si="4"/>
        <v>67.174000000000007</v>
      </c>
      <c r="G73" s="3">
        <f t="shared" si="5"/>
        <v>44.494000000000007</v>
      </c>
      <c r="H73" s="3">
        <f t="shared" si="6"/>
        <v>1979.7160360000007</v>
      </c>
    </row>
    <row r="74" spans="1:8" x14ac:dyDescent="0.3">
      <c r="A74" t="s">
        <v>93</v>
      </c>
      <c r="B74">
        <v>26.76</v>
      </c>
      <c r="C74">
        <v>260.16000000000003</v>
      </c>
      <c r="D74">
        <v>52.68</v>
      </c>
      <c r="E74">
        <v>32.64</v>
      </c>
      <c r="F74" s="3">
        <f t="shared" si="4"/>
        <v>62.232400000000013</v>
      </c>
      <c r="G74" s="3">
        <f t="shared" si="5"/>
        <v>35.472400000000007</v>
      </c>
      <c r="H74" s="3">
        <f t="shared" si="6"/>
        <v>1258.2911617600005</v>
      </c>
    </row>
    <row r="75" spans="1:8" x14ac:dyDescent="0.3">
      <c r="A75" t="s">
        <v>94</v>
      </c>
      <c r="B75">
        <v>21.96</v>
      </c>
      <c r="C75">
        <v>238.92</v>
      </c>
      <c r="D75">
        <v>36.72</v>
      </c>
      <c r="E75">
        <v>46.44</v>
      </c>
      <c r="F75" s="3">
        <f t="shared" si="4"/>
        <v>57.686799999999998</v>
      </c>
      <c r="G75" s="3">
        <f t="shared" si="5"/>
        <v>35.726799999999997</v>
      </c>
      <c r="H75" s="3">
        <f t="shared" si="6"/>
        <v>1276.4042382399998</v>
      </c>
    </row>
    <row r="76" spans="1:8" x14ac:dyDescent="0.3">
      <c r="A76" t="s">
        <v>95</v>
      </c>
      <c r="B76">
        <v>14.88</v>
      </c>
      <c r="C76">
        <v>131.76</v>
      </c>
      <c r="D76">
        <v>17.16</v>
      </c>
      <c r="E76">
        <v>38.04</v>
      </c>
      <c r="F76" s="3">
        <f t="shared" si="4"/>
        <v>36.1432</v>
      </c>
      <c r="G76" s="3">
        <f t="shared" si="5"/>
        <v>21.263199999999998</v>
      </c>
      <c r="H76" s="3">
        <f t="shared" si="6"/>
        <v>452.1236742399999</v>
      </c>
    </row>
    <row r="77" spans="1:8" x14ac:dyDescent="0.3">
      <c r="A77" t="s">
        <v>96</v>
      </c>
      <c r="B77">
        <v>10.56</v>
      </c>
      <c r="C77">
        <v>32.159999999999997</v>
      </c>
      <c r="D77">
        <v>39.6</v>
      </c>
      <c r="E77">
        <v>23.16</v>
      </c>
      <c r="F77" s="3">
        <f t="shared" si="4"/>
        <v>16.596399999999999</v>
      </c>
      <c r="G77" s="3">
        <f t="shared" si="5"/>
        <v>6.0363999999999987</v>
      </c>
      <c r="H77" s="3">
        <f t="shared" si="6"/>
        <v>36.438124959999982</v>
      </c>
    </row>
    <row r="78" spans="1:8" x14ac:dyDescent="0.3">
      <c r="A78" t="s">
        <v>97</v>
      </c>
      <c r="B78">
        <v>13.2</v>
      </c>
      <c r="C78">
        <v>155.28</v>
      </c>
      <c r="D78">
        <v>6.84</v>
      </c>
      <c r="E78">
        <v>37.56</v>
      </c>
      <c r="F78" s="3">
        <f t="shared" si="4"/>
        <v>40.748800000000003</v>
      </c>
      <c r="G78" s="3">
        <f t="shared" si="5"/>
        <v>27.548800000000004</v>
      </c>
      <c r="H78" s="3">
        <f t="shared" si="6"/>
        <v>758.93638144000022</v>
      </c>
    </row>
    <row r="79" spans="1:8" x14ac:dyDescent="0.3">
      <c r="A79" t="s">
        <v>98</v>
      </c>
      <c r="B79">
        <v>20.399999999999999</v>
      </c>
      <c r="C79">
        <v>256.08</v>
      </c>
      <c r="D79">
        <v>29.52</v>
      </c>
      <c r="E79">
        <v>15.72</v>
      </c>
      <c r="F79" s="3">
        <f t="shared" si="4"/>
        <v>61.353999999999999</v>
      </c>
      <c r="G79" s="3">
        <f t="shared" si="5"/>
        <v>40.954000000000001</v>
      </c>
      <c r="H79" s="3">
        <f t="shared" si="6"/>
        <v>1677.230116</v>
      </c>
    </row>
    <row r="80" spans="1:8" x14ac:dyDescent="0.3">
      <c r="A80" t="s">
        <v>99</v>
      </c>
      <c r="B80">
        <v>10.44</v>
      </c>
      <c r="C80">
        <v>20.28</v>
      </c>
      <c r="D80">
        <v>52.44</v>
      </c>
      <c r="E80">
        <v>107.28</v>
      </c>
      <c r="F80" s="3">
        <f t="shared" si="4"/>
        <v>13.5076</v>
      </c>
      <c r="G80" s="3">
        <f t="shared" si="5"/>
        <v>3.0676000000000005</v>
      </c>
      <c r="H80" s="3">
        <f t="shared" si="6"/>
        <v>9.410169760000004</v>
      </c>
    </row>
    <row r="81" spans="1:8" x14ac:dyDescent="0.3">
      <c r="A81" t="s">
        <v>100</v>
      </c>
      <c r="B81">
        <v>8.2799999999999994</v>
      </c>
      <c r="C81">
        <v>33</v>
      </c>
      <c r="D81">
        <v>1.92</v>
      </c>
      <c r="E81">
        <v>24.84</v>
      </c>
      <c r="F81" s="3">
        <f t="shared" si="4"/>
        <v>16.370799999999999</v>
      </c>
      <c r="G81" s="3">
        <f t="shared" si="5"/>
        <v>8.0907999999999998</v>
      </c>
      <c r="H81" s="3">
        <f t="shared" si="6"/>
        <v>65.461044639999997</v>
      </c>
    </row>
    <row r="82" spans="1:8" x14ac:dyDescent="0.3">
      <c r="A82" t="s">
        <v>101</v>
      </c>
      <c r="B82">
        <v>17.04</v>
      </c>
      <c r="C82">
        <v>144.6</v>
      </c>
      <c r="D82">
        <v>34.200000000000003</v>
      </c>
      <c r="E82">
        <v>17.04</v>
      </c>
      <c r="F82" s="3">
        <f t="shared" si="4"/>
        <v>39.0916</v>
      </c>
      <c r="G82" s="3">
        <f t="shared" si="5"/>
        <v>22.051600000000001</v>
      </c>
      <c r="H82" s="3">
        <f t="shared" si="6"/>
        <v>486.27306256000003</v>
      </c>
    </row>
    <row r="83" spans="1:8" x14ac:dyDescent="0.3">
      <c r="A83" t="s">
        <v>102</v>
      </c>
      <c r="B83">
        <v>6.36</v>
      </c>
      <c r="C83">
        <v>6.48</v>
      </c>
      <c r="D83">
        <v>35.880000000000003</v>
      </c>
      <c r="E83">
        <v>11.28</v>
      </c>
      <c r="F83" s="3">
        <f t="shared" si="4"/>
        <v>11.542</v>
      </c>
      <c r="G83" s="3">
        <f t="shared" si="5"/>
        <v>5.1819999999999995</v>
      </c>
      <c r="H83" s="3">
        <f t="shared" si="6"/>
        <v>26.853123999999994</v>
      </c>
    </row>
    <row r="84" spans="1:8" x14ac:dyDescent="0.3">
      <c r="A84" t="s">
        <v>103</v>
      </c>
      <c r="B84">
        <v>13.2</v>
      </c>
      <c r="C84">
        <v>139.19999999999999</v>
      </c>
      <c r="D84">
        <v>9.24</v>
      </c>
      <c r="E84">
        <v>27.72</v>
      </c>
      <c r="F84" s="3">
        <f t="shared" si="4"/>
        <v>37.655200000000001</v>
      </c>
      <c r="G84" s="3">
        <f t="shared" si="5"/>
        <v>24.455200000000001</v>
      </c>
      <c r="H84" s="3">
        <f t="shared" si="6"/>
        <v>598.05680704000008</v>
      </c>
    </row>
    <row r="85" spans="1:8" x14ac:dyDescent="0.3">
      <c r="A85" t="s">
        <v>104</v>
      </c>
      <c r="B85">
        <v>14.16</v>
      </c>
      <c r="C85">
        <v>91.68</v>
      </c>
      <c r="D85">
        <v>32.04</v>
      </c>
      <c r="E85">
        <v>26.76</v>
      </c>
      <c r="F85" s="3">
        <f t="shared" si="4"/>
        <v>28.3888</v>
      </c>
      <c r="G85" s="3">
        <f t="shared" si="5"/>
        <v>14.2288</v>
      </c>
      <c r="H85" s="3">
        <f t="shared" si="6"/>
        <v>202.45874943999999</v>
      </c>
    </row>
    <row r="86" spans="1:8" x14ac:dyDescent="0.3">
      <c r="A86" t="s">
        <v>105</v>
      </c>
      <c r="B86">
        <v>14.76</v>
      </c>
      <c r="C86">
        <v>287.76</v>
      </c>
      <c r="D86">
        <v>4.92</v>
      </c>
      <c r="E86">
        <v>44.28</v>
      </c>
      <c r="F86" s="3">
        <f t="shared" si="4"/>
        <v>67.1584</v>
      </c>
      <c r="G86" s="3">
        <f t="shared" si="5"/>
        <v>52.398400000000002</v>
      </c>
      <c r="H86" s="3">
        <f t="shared" si="6"/>
        <v>2745.5923225600004</v>
      </c>
    </row>
    <row r="87" spans="1:8" x14ac:dyDescent="0.3">
      <c r="A87" t="s">
        <v>106</v>
      </c>
      <c r="B87">
        <v>13.56</v>
      </c>
      <c r="C87">
        <v>90.36</v>
      </c>
      <c r="D87">
        <v>24.36</v>
      </c>
      <c r="E87">
        <v>39</v>
      </c>
      <c r="F87" s="3">
        <f t="shared" si="4"/>
        <v>27.925599999999999</v>
      </c>
      <c r="G87" s="3">
        <f t="shared" si="5"/>
        <v>14.365599999999999</v>
      </c>
      <c r="H87" s="3">
        <f t="shared" si="6"/>
        <v>206.37046335999997</v>
      </c>
    </row>
    <row r="88" spans="1:8" x14ac:dyDescent="0.3">
      <c r="A88" t="s">
        <v>107</v>
      </c>
      <c r="B88">
        <v>16.32</v>
      </c>
      <c r="C88">
        <v>82.08</v>
      </c>
      <c r="D88">
        <v>53.4</v>
      </c>
      <c r="E88">
        <v>42.72</v>
      </c>
      <c r="F88" s="3">
        <f t="shared" si="4"/>
        <v>26.5228</v>
      </c>
      <c r="G88" s="3">
        <f t="shared" si="5"/>
        <v>10.2028</v>
      </c>
      <c r="H88" s="3">
        <f t="shared" si="6"/>
        <v>104.09712784</v>
      </c>
    </row>
    <row r="89" spans="1:8" x14ac:dyDescent="0.3">
      <c r="A89" t="s">
        <v>108</v>
      </c>
      <c r="B89">
        <v>26.04</v>
      </c>
      <c r="C89">
        <v>256.2</v>
      </c>
      <c r="D89">
        <v>51.6</v>
      </c>
      <c r="E89">
        <v>40.56</v>
      </c>
      <c r="F89" s="3">
        <f t="shared" si="4"/>
        <v>61.3504</v>
      </c>
      <c r="G89" s="3">
        <f t="shared" si="5"/>
        <v>35.310400000000001</v>
      </c>
      <c r="H89" s="3">
        <f t="shared" si="6"/>
        <v>1246.82434816</v>
      </c>
    </row>
    <row r="90" spans="1:8" x14ac:dyDescent="0.3">
      <c r="A90" t="s">
        <v>109</v>
      </c>
      <c r="B90">
        <v>18.239999999999998</v>
      </c>
      <c r="C90">
        <v>231.84</v>
      </c>
      <c r="D90">
        <v>22.08</v>
      </c>
      <c r="E90">
        <v>78.84</v>
      </c>
      <c r="F90" s="3">
        <f t="shared" si="4"/>
        <v>55.800399999999996</v>
      </c>
      <c r="G90" s="3">
        <f t="shared" si="5"/>
        <v>37.560400000000001</v>
      </c>
      <c r="H90" s="3">
        <f t="shared" si="6"/>
        <v>1410.7836481600002</v>
      </c>
    </row>
    <row r="91" spans="1:8" x14ac:dyDescent="0.3">
      <c r="A91" t="s">
        <v>110</v>
      </c>
      <c r="B91">
        <v>14.4</v>
      </c>
      <c r="C91">
        <v>91.56</v>
      </c>
      <c r="D91">
        <v>33</v>
      </c>
      <c r="E91">
        <v>19.2</v>
      </c>
      <c r="F91" s="3">
        <f t="shared" si="4"/>
        <v>28.45</v>
      </c>
      <c r="G91" s="3">
        <f t="shared" si="5"/>
        <v>14.049999999999999</v>
      </c>
      <c r="H91" s="3">
        <f t="shared" si="6"/>
        <v>197.40249999999997</v>
      </c>
    </row>
    <row r="92" spans="1:8" x14ac:dyDescent="0.3">
      <c r="A92" t="s">
        <v>111</v>
      </c>
      <c r="B92">
        <v>19.2</v>
      </c>
      <c r="C92">
        <v>132.84</v>
      </c>
      <c r="D92">
        <v>48.72</v>
      </c>
      <c r="E92">
        <v>75.84</v>
      </c>
      <c r="F92" s="3">
        <f t="shared" si="4"/>
        <v>36.296800000000005</v>
      </c>
      <c r="G92" s="3">
        <f t="shared" si="5"/>
        <v>17.096800000000005</v>
      </c>
      <c r="H92" s="3">
        <f t="shared" si="6"/>
        <v>292.30057024000018</v>
      </c>
    </row>
    <row r="93" spans="1:8" x14ac:dyDescent="0.3">
      <c r="A93" t="s">
        <v>112</v>
      </c>
      <c r="B93">
        <v>15.48</v>
      </c>
      <c r="C93">
        <v>105.96</v>
      </c>
      <c r="D93">
        <v>30.6</v>
      </c>
      <c r="E93">
        <v>88.08</v>
      </c>
      <c r="F93" s="3">
        <f t="shared" si="4"/>
        <v>30.6172</v>
      </c>
      <c r="G93" s="3">
        <f t="shared" si="5"/>
        <v>15.1372</v>
      </c>
      <c r="H93" s="3">
        <f t="shared" si="6"/>
        <v>229.13482384</v>
      </c>
    </row>
    <row r="94" spans="1:8" x14ac:dyDescent="0.3">
      <c r="A94" t="s">
        <v>113</v>
      </c>
      <c r="B94">
        <v>20.04</v>
      </c>
      <c r="C94">
        <v>131.76</v>
      </c>
      <c r="D94">
        <v>57.36</v>
      </c>
      <c r="E94">
        <v>61.68</v>
      </c>
      <c r="F94" s="3">
        <f t="shared" si="4"/>
        <v>36.308799999999998</v>
      </c>
      <c r="G94" s="3">
        <f t="shared" si="5"/>
        <v>16.268799999999999</v>
      </c>
      <c r="H94" s="3">
        <f t="shared" si="6"/>
        <v>264.67385343999996</v>
      </c>
    </row>
    <row r="95" spans="1:8" x14ac:dyDescent="0.3">
      <c r="A95" t="s">
        <v>114</v>
      </c>
      <c r="B95">
        <v>13.44</v>
      </c>
      <c r="C95">
        <v>161.16</v>
      </c>
      <c r="D95">
        <v>5.88</v>
      </c>
      <c r="E95">
        <v>11.16</v>
      </c>
      <c r="F95" s="3">
        <f t="shared" si="4"/>
        <v>42.179199999999994</v>
      </c>
      <c r="G95" s="3">
        <f t="shared" si="5"/>
        <v>28.739199999999997</v>
      </c>
      <c r="H95" s="3">
        <f t="shared" si="6"/>
        <v>825.94161663999978</v>
      </c>
    </row>
    <row r="96" spans="1:8" x14ac:dyDescent="0.3">
      <c r="A96" t="s">
        <v>115</v>
      </c>
      <c r="B96">
        <v>8.76</v>
      </c>
      <c r="C96">
        <v>34.32</v>
      </c>
      <c r="D96">
        <v>1.8</v>
      </c>
      <c r="E96">
        <v>39.6</v>
      </c>
      <c r="F96" s="3">
        <f t="shared" si="4"/>
        <v>16.486000000000001</v>
      </c>
      <c r="G96" s="3">
        <f t="shared" si="5"/>
        <v>7.7260000000000009</v>
      </c>
      <c r="H96" s="3">
        <f t="shared" si="6"/>
        <v>59.691076000000017</v>
      </c>
    </row>
    <row r="97" spans="1:8" x14ac:dyDescent="0.3">
      <c r="A97" t="s">
        <v>116</v>
      </c>
      <c r="B97">
        <v>23.28</v>
      </c>
      <c r="C97">
        <v>261.24</v>
      </c>
      <c r="D97">
        <v>40.200000000000003</v>
      </c>
      <c r="E97">
        <v>70.8</v>
      </c>
      <c r="F97" s="3">
        <f t="shared" si="4"/>
        <v>61.942000000000007</v>
      </c>
      <c r="G97" s="3">
        <f t="shared" si="5"/>
        <v>38.662000000000006</v>
      </c>
      <c r="H97" s="3">
        <f t="shared" si="6"/>
        <v>1494.7502440000005</v>
      </c>
    </row>
    <row r="98" spans="1:8" x14ac:dyDescent="0.3">
      <c r="A98" t="s">
        <v>117</v>
      </c>
      <c r="B98">
        <v>26.64</v>
      </c>
      <c r="C98">
        <v>301.08</v>
      </c>
      <c r="D98">
        <v>43.8</v>
      </c>
      <c r="E98">
        <v>86.76</v>
      </c>
      <c r="F98" s="3">
        <f t="shared" si="4"/>
        <v>69.7864</v>
      </c>
      <c r="G98" s="3">
        <f t="shared" si="5"/>
        <v>43.1464</v>
      </c>
      <c r="H98" s="3">
        <f t="shared" si="6"/>
        <v>1861.6118329599999</v>
      </c>
    </row>
    <row r="99" spans="1:8" x14ac:dyDescent="0.3">
      <c r="A99" t="s">
        <v>118</v>
      </c>
      <c r="B99">
        <v>13.8</v>
      </c>
      <c r="C99">
        <v>128.88</v>
      </c>
      <c r="D99">
        <v>16.8</v>
      </c>
      <c r="E99">
        <v>13.08</v>
      </c>
      <c r="F99" s="3">
        <f t="shared" si="4"/>
        <v>35.813199999999995</v>
      </c>
      <c r="G99" s="3">
        <f t="shared" si="5"/>
        <v>22.013199999999994</v>
      </c>
      <c r="H99" s="3">
        <f t="shared" si="6"/>
        <v>484.58097423999976</v>
      </c>
    </row>
    <row r="100" spans="1:8" x14ac:dyDescent="0.3">
      <c r="A100" t="s">
        <v>119</v>
      </c>
      <c r="B100">
        <v>20.28</v>
      </c>
      <c r="C100">
        <v>195.96</v>
      </c>
      <c r="D100">
        <v>37.92</v>
      </c>
      <c r="E100">
        <v>63.48</v>
      </c>
      <c r="F100" s="3">
        <f t="shared" si="4"/>
        <v>48.936400000000006</v>
      </c>
      <c r="G100" s="3">
        <f t="shared" si="5"/>
        <v>28.656400000000005</v>
      </c>
      <c r="H100" s="3">
        <f t="shared" si="6"/>
        <v>821.1892609600003</v>
      </c>
    </row>
    <row r="101" spans="1:8" x14ac:dyDescent="0.3">
      <c r="A101" t="s">
        <v>120</v>
      </c>
      <c r="B101">
        <v>14.04</v>
      </c>
      <c r="C101">
        <v>237.12</v>
      </c>
      <c r="D101">
        <v>4.2</v>
      </c>
      <c r="E101">
        <v>7.08</v>
      </c>
      <c r="F101" s="3">
        <f t="shared" ref="F101:F132" si="7">$B$2+SUMPRODUCT($C$2:$E$2,C101:E101)</f>
        <v>57.39520000000001</v>
      </c>
      <c r="G101" s="3">
        <f t="shared" si="5"/>
        <v>43.355200000000011</v>
      </c>
      <c r="H101" s="3">
        <f t="shared" si="6"/>
        <v>1879.6733670400008</v>
      </c>
    </row>
    <row r="102" spans="1:8" x14ac:dyDescent="0.3">
      <c r="A102" t="s">
        <v>121</v>
      </c>
      <c r="B102">
        <v>18.600000000000001</v>
      </c>
      <c r="C102">
        <v>221.88</v>
      </c>
      <c r="D102">
        <v>25.2</v>
      </c>
      <c r="E102">
        <v>26.4</v>
      </c>
      <c r="F102" s="3">
        <f t="shared" si="7"/>
        <v>54.364000000000004</v>
      </c>
      <c r="G102" s="3">
        <f t="shared" si="5"/>
        <v>35.764000000000003</v>
      </c>
      <c r="H102" s="3">
        <f t="shared" si="6"/>
        <v>1279.0636960000002</v>
      </c>
    </row>
    <row r="103" spans="1:8" x14ac:dyDescent="0.3">
      <c r="A103" t="s">
        <v>122</v>
      </c>
      <c r="B103">
        <v>30.48</v>
      </c>
      <c r="C103">
        <v>347.64</v>
      </c>
      <c r="D103">
        <v>50.76</v>
      </c>
      <c r="E103">
        <v>61.44</v>
      </c>
      <c r="F103" s="3">
        <f t="shared" si="7"/>
        <v>79.421199999999999</v>
      </c>
      <c r="G103" s="3">
        <f t="shared" si="5"/>
        <v>48.941199999999995</v>
      </c>
      <c r="H103" s="3">
        <f t="shared" si="6"/>
        <v>2395.2410574399996</v>
      </c>
    </row>
    <row r="104" spans="1:8" x14ac:dyDescent="0.3">
      <c r="A104" t="s">
        <v>123</v>
      </c>
      <c r="B104">
        <v>20.64</v>
      </c>
      <c r="C104">
        <v>162.24</v>
      </c>
      <c r="D104">
        <v>50.04</v>
      </c>
      <c r="E104">
        <v>55.08</v>
      </c>
      <c r="F104" s="3">
        <f t="shared" si="7"/>
        <v>42.397599999999997</v>
      </c>
      <c r="G104" s="3">
        <f t="shared" si="5"/>
        <v>21.757599999999996</v>
      </c>
      <c r="H104" s="3">
        <f t="shared" si="6"/>
        <v>473.39315775999984</v>
      </c>
    </row>
    <row r="105" spans="1:8" x14ac:dyDescent="0.3">
      <c r="A105" t="s">
        <v>124</v>
      </c>
      <c r="B105">
        <v>14.04</v>
      </c>
      <c r="C105">
        <v>266.88</v>
      </c>
      <c r="D105">
        <v>5.16</v>
      </c>
      <c r="E105">
        <v>59.76</v>
      </c>
      <c r="F105" s="3">
        <f t="shared" si="7"/>
        <v>62.830000000000005</v>
      </c>
      <c r="G105" s="3">
        <f t="shared" si="5"/>
        <v>48.790000000000006</v>
      </c>
      <c r="H105" s="3">
        <f t="shared" si="6"/>
        <v>2380.4641000000006</v>
      </c>
    </row>
    <row r="106" spans="1:8" x14ac:dyDescent="0.3">
      <c r="A106" t="s">
        <v>125</v>
      </c>
      <c r="B106">
        <v>28.56</v>
      </c>
      <c r="C106">
        <v>355.68</v>
      </c>
      <c r="D106">
        <v>43.56</v>
      </c>
      <c r="E106">
        <v>121.08</v>
      </c>
      <c r="F106" s="3">
        <f t="shared" si="7"/>
        <v>80.360799999999998</v>
      </c>
      <c r="G106" s="3">
        <f t="shared" si="5"/>
        <v>51.800799999999995</v>
      </c>
      <c r="H106" s="3">
        <f t="shared" si="6"/>
        <v>2683.3228806399993</v>
      </c>
    </row>
    <row r="107" spans="1:8" x14ac:dyDescent="0.3">
      <c r="A107" t="s">
        <v>126</v>
      </c>
      <c r="B107">
        <v>17.760000000000002</v>
      </c>
      <c r="C107">
        <v>336.24</v>
      </c>
      <c r="D107">
        <v>12.12</v>
      </c>
      <c r="E107">
        <v>25.68</v>
      </c>
      <c r="F107" s="3">
        <f t="shared" si="7"/>
        <v>77.112400000000008</v>
      </c>
      <c r="G107" s="3">
        <f t="shared" si="5"/>
        <v>59.352400000000003</v>
      </c>
      <c r="H107" s="3">
        <f t="shared" si="6"/>
        <v>3522.7073857600003</v>
      </c>
    </row>
    <row r="108" spans="1:8" x14ac:dyDescent="0.3">
      <c r="A108" t="s">
        <v>127</v>
      </c>
      <c r="B108">
        <v>17.64</v>
      </c>
      <c r="C108">
        <v>225.48</v>
      </c>
      <c r="D108">
        <v>20.64</v>
      </c>
      <c r="E108">
        <v>21.48</v>
      </c>
      <c r="F108" s="3">
        <f t="shared" si="7"/>
        <v>55.087600000000009</v>
      </c>
      <c r="G108" s="3">
        <f t="shared" si="5"/>
        <v>37.447600000000008</v>
      </c>
      <c r="H108" s="3">
        <f t="shared" si="6"/>
        <v>1402.3227457600005</v>
      </c>
    </row>
    <row r="109" spans="1:8" x14ac:dyDescent="0.3">
      <c r="A109" t="s">
        <v>128</v>
      </c>
      <c r="B109">
        <v>24.84</v>
      </c>
      <c r="C109">
        <v>285.83999999999997</v>
      </c>
      <c r="D109">
        <v>41.16</v>
      </c>
      <c r="E109">
        <v>6.36</v>
      </c>
      <c r="F109" s="3">
        <f t="shared" si="7"/>
        <v>67.515999999999991</v>
      </c>
      <c r="G109" s="3">
        <f t="shared" si="5"/>
        <v>42.675999999999988</v>
      </c>
      <c r="H109" s="3">
        <f t="shared" si="6"/>
        <v>1821.2409759999989</v>
      </c>
    </row>
    <row r="110" spans="1:8" x14ac:dyDescent="0.3">
      <c r="A110" t="s">
        <v>129</v>
      </c>
      <c r="B110">
        <v>23.04</v>
      </c>
      <c r="C110">
        <v>165.48</v>
      </c>
      <c r="D110">
        <v>55.68</v>
      </c>
      <c r="E110">
        <v>70.8</v>
      </c>
      <c r="F110" s="3">
        <f t="shared" si="7"/>
        <v>42.944800000000001</v>
      </c>
      <c r="G110" s="3">
        <f t="shared" si="5"/>
        <v>19.904800000000002</v>
      </c>
      <c r="H110" s="3">
        <f t="shared" si="6"/>
        <v>396.20106304000007</v>
      </c>
    </row>
    <row r="111" spans="1:8" x14ac:dyDescent="0.3">
      <c r="A111" t="s">
        <v>130</v>
      </c>
      <c r="B111">
        <v>8.64</v>
      </c>
      <c r="C111">
        <v>30</v>
      </c>
      <c r="D111">
        <v>13.2</v>
      </c>
      <c r="E111">
        <v>35.64</v>
      </c>
      <c r="F111" s="3">
        <f t="shared" si="7"/>
        <v>15.775600000000001</v>
      </c>
      <c r="G111" s="3">
        <f t="shared" si="5"/>
        <v>7.1356000000000002</v>
      </c>
      <c r="H111" s="3">
        <f t="shared" si="6"/>
        <v>50.916787360000001</v>
      </c>
    </row>
    <row r="112" spans="1:8" x14ac:dyDescent="0.3">
      <c r="A112" t="s">
        <v>131</v>
      </c>
      <c r="B112">
        <v>10.44</v>
      </c>
      <c r="C112">
        <v>108.48</v>
      </c>
      <c r="D112">
        <v>0.36</v>
      </c>
      <c r="E112">
        <v>27.84</v>
      </c>
      <c r="F112" s="3">
        <f t="shared" si="7"/>
        <v>31.421199999999999</v>
      </c>
      <c r="G112" s="3">
        <f t="shared" si="5"/>
        <v>20.981200000000001</v>
      </c>
      <c r="H112" s="3">
        <f t="shared" si="6"/>
        <v>440.21075344000008</v>
      </c>
    </row>
    <row r="113" spans="1:8" x14ac:dyDescent="0.3">
      <c r="A113" t="s">
        <v>132</v>
      </c>
      <c r="B113">
        <v>6.36</v>
      </c>
      <c r="C113">
        <v>15.72</v>
      </c>
      <c r="D113">
        <v>0.48</v>
      </c>
      <c r="E113">
        <v>30.72</v>
      </c>
      <c r="F113" s="3">
        <f t="shared" si="7"/>
        <v>12.8416</v>
      </c>
      <c r="G113" s="3">
        <f t="shared" si="5"/>
        <v>6.4815999999999994</v>
      </c>
      <c r="H113" s="3">
        <f t="shared" si="6"/>
        <v>42.011138559999992</v>
      </c>
    </row>
    <row r="114" spans="1:8" x14ac:dyDescent="0.3">
      <c r="A114" t="s">
        <v>133</v>
      </c>
      <c r="B114">
        <v>23.76</v>
      </c>
      <c r="C114">
        <v>306.48</v>
      </c>
      <c r="D114">
        <v>32.28</v>
      </c>
      <c r="E114">
        <v>6.6</v>
      </c>
      <c r="F114" s="3">
        <f t="shared" si="7"/>
        <v>71.552800000000005</v>
      </c>
      <c r="G114" s="3">
        <f t="shared" si="5"/>
        <v>47.7928</v>
      </c>
      <c r="H114" s="3">
        <f t="shared" si="6"/>
        <v>2284.1517318400001</v>
      </c>
    </row>
    <row r="115" spans="1:8" x14ac:dyDescent="0.3">
      <c r="A115" t="s">
        <v>134</v>
      </c>
      <c r="B115">
        <v>16.079999999999998</v>
      </c>
      <c r="C115">
        <v>270.95999999999998</v>
      </c>
      <c r="D115">
        <v>9.84</v>
      </c>
      <c r="E115">
        <v>67.8</v>
      </c>
      <c r="F115" s="3">
        <f t="shared" si="7"/>
        <v>63.612400000000001</v>
      </c>
      <c r="G115" s="3">
        <f t="shared" si="5"/>
        <v>47.532400000000003</v>
      </c>
      <c r="H115" s="3">
        <f t="shared" si="6"/>
        <v>2259.3290497600001</v>
      </c>
    </row>
    <row r="116" spans="1:8" x14ac:dyDescent="0.3">
      <c r="A116" t="s">
        <v>135</v>
      </c>
      <c r="B116">
        <v>26.16</v>
      </c>
      <c r="C116">
        <v>290.04000000000002</v>
      </c>
      <c r="D116">
        <v>45.6</v>
      </c>
      <c r="E116">
        <v>27.84</v>
      </c>
      <c r="F116" s="3">
        <f t="shared" si="7"/>
        <v>68.185600000000022</v>
      </c>
      <c r="G116" s="3">
        <f t="shared" si="5"/>
        <v>42.025600000000026</v>
      </c>
      <c r="H116" s="3">
        <f t="shared" si="6"/>
        <v>1766.1510553600021</v>
      </c>
    </row>
    <row r="117" spans="1:8" x14ac:dyDescent="0.3">
      <c r="A117" t="s">
        <v>136</v>
      </c>
      <c r="B117">
        <v>16.920000000000002</v>
      </c>
      <c r="C117">
        <v>210.84</v>
      </c>
      <c r="D117">
        <v>18.48</v>
      </c>
      <c r="E117">
        <v>2.88</v>
      </c>
      <c r="F117" s="3">
        <f t="shared" si="7"/>
        <v>52.324000000000012</v>
      </c>
      <c r="G117" s="3">
        <f t="shared" si="5"/>
        <v>35.404000000000011</v>
      </c>
      <c r="H117" s="3">
        <f t="shared" si="6"/>
        <v>1253.4432160000008</v>
      </c>
    </row>
    <row r="118" spans="1:8" x14ac:dyDescent="0.3">
      <c r="A118" t="s">
        <v>137</v>
      </c>
      <c r="B118">
        <v>19.079999999999998</v>
      </c>
      <c r="C118">
        <v>251.52</v>
      </c>
      <c r="D118">
        <v>24.72</v>
      </c>
      <c r="E118">
        <v>12.84</v>
      </c>
      <c r="F118" s="3">
        <f t="shared" si="7"/>
        <v>60.422800000000002</v>
      </c>
      <c r="G118" s="3">
        <f t="shared" si="5"/>
        <v>41.342800000000004</v>
      </c>
      <c r="H118" s="3">
        <f t="shared" si="6"/>
        <v>1709.2271118400004</v>
      </c>
    </row>
    <row r="119" spans="1:8" x14ac:dyDescent="0.3">
      <c r="A119" t="s">
        <v>138</v>
      </c>
      <c r="B119">
        <v>17.52</v>
      </c>
      <c r="C119">
        <v>93.84</v>
      </c>
      <c r="D119">
        <v>56.16</v>
      </c>
      <c r="E119">
        <v>41.4</v>
      </c>
      <c r="F119" s="3">
        <f t="shared" si="7"/>
        <v>28.915599999999998</v>
      </c>
      <c r="G119" s="3">
        <f t="shared" si="5"/>
        <v>11.395599999999998</v>
      </c>
      <c r="H119" s="3">
        <f t="shared" si="6"/>
        <v>129.85969935999995</v>
      </c>
    </row>
    <row r="120" spans="1:8" x14ac:dyDescent="0.3">
      <c r="A120" t="s">
        <v>139</v>
      </c>
      <c r="B120">
        <v>15.12</v>
      </c>
      <c r="C120">
        <v>90.12</v>
      </c>
      <c r="D120">
        <v>42</v>
      </c>
      <c r="E120">
        <v>63.24</v>
      </c>
      <c r="F120" s="3">
        <f t="shared" si="7"/>
        <v>27.811600000000002</v>
      </c>
      <c r="G120" s="3">
        <f t="shared" si="5"/>
        <v>12.691600000000003</v>
      </c>
      <c r="H120" s="3">
        <f t="shared" si="6"/>
        <v>161.07671056000007</v>
      </c>
    </row>
    <row r="121" spans="1:8" x14ac:dyDescent="0.3">
      <c r="A121" t="s">
        <v>140</v>
      </c>
      <c r="B121">
        <v>14.64</v>
      </c>
      <c r="C121">
        <v>167.04</v>
      </c>
      <c r="D121">
        <v>17.16</v>
      </c>
      <c r="E121">
        <v>30.72</v>
      </c>
      <c r="F121" s="3">
        <f t="shared" si="7"/>
        <v>43.272399999999998</v>
      </c>
      <c r="G121" s="3">
        <f t="shared" si="5"/>
        <v>28.632399999999997</v>
      </c>
      <c r="H121" s="3">
        <f t="shared" si="6"/>
        <v>819.81432975999985</v>
      </c>
    </row>
    <row r="122" spans="1:8" x14ac:dyDescent="0.3">
      <c r="A122" t="s">
        <v>141</v>
      </c>
      <c r="B122">
        <v>11.28</v>
      </c>
      <c r="C122">
        <v>91.68</v>
      </c>
      <c r="D122">
        <v>0.96</v>
      </c>
      <c r="E122">
        <v>17.760000000000002</v>
      </c>
      <c r="F122" s="3">
        <f t="shared" si="7"/>
        <v>28.167999999999999</v>
      </c>
      <c r="G122" s="3">
        <f t="shared" si="5"/>
        <v>16.887999999999998</v>
      </c>
      <c r="H122" s="3">
        <f t="shared" si="6"/>
        <v>285.20454399999994</v>
      </c>
    </row>
    <row r="123" spans="1:8" x14ac:dyDescent="0.3">
      <c r="A123" t="s">
        <v>142</v>
      </c>
      <c r="B123">
        <v>19.079999999999998</v>
      </c>
      <c r="C123">
        <v>150.84</v>
      </c>
      <c r="D123">
        <v>44.28</v>
      </c>
      <c r="E123">
        <v>95.04</v>
      </c>
      <c r="F123" s="3">
        <f t="shared" si="7"/>
        <v>39.660400000000003</v>
      </c>
      <c r="G123" s="3">
        <f t="shared" si="5"/>
        <v>20.580400000000004</v>
      </c>
      <c r="H123" s="3">
        <f t="shared" si="6"/>
        <v>423.55286416000018</v>
      </c>
    </row>
    <row r="124" spans="1:8" x14ac:dyDescent="0.3">
      <c r="A124" t="s">
        <v>143</v>
      </c>
      <c r="B124">
        <v>7.92</v>
      </c>
      <c r="C124">
        <v>23.28</v>
      </c>
      <c r="D124">
        <v>19.2</v>
      </c>
      <c r="E124">
        <v>26.76</v>
      </c>
      <c r="F124" s="3">
        <f t="shared" si="7"/>
        <v>14.580400000000001</v>
      </c>
      <c r="G124" s="3">
        <f t="shared" si="5"/>
        <v>6.660400000000001</v>
      </c>
      <c r="H124" s="3">
        <f t="shared" si="6"/>
        <v>44.360928160000014</v>
      </c>
    </row>
    <row r="125" spans="1:8" x14ac:dyDescent="0.3">
      <c r="A125" t="s">
        <v>144</v>
      </c>
      <c r="B125">
        <v>18.600000000000001</v>
      </c>
      <c r="C125">
        <v>169.56</v>
      </c>
      <c r="D125">
        <v>32.159999999999997</v>
      </c>
      <c r="E125">
        <v>55.44</v>
      </c>
      <c r="F125" s="3">
        <f t="shared" si="7"/>
        <v>43.679199999999994</v>
      </c>
      <c r="G125" s="3">
        <f t="shared" si="5"/>
        <v>25.079199999999993</v>
      </c>
      <c r="H125" s="3">
        <f t="shared" si="6"/>
        <v>628.9662726399996</v>
      </c>
    </row>
    <row r="126" spans="1:8" x14ac:dyDescent="0.3">
      <c r="A126" t="s">
        <v>145</v>
      </c>
      <c r="B126">
        <v>8.4</v>
      </c>
      <c r="C126">
        <v>22.56</v>
      </c>
      <c r="D126">
        <v>26.04</v>
      </c>
      <c r="E126">
        <v>60.48</v>
      </c>
      <c r="F126" s="3">
        <f t="shared" si="7"/>
        <v>14.1676</v>
      </c>
      <c r="G126" s="3">
        <f t="shared" si="5"/>
        <v>5.7675999999999998</v>
      </c>
      <c r="H126" s="3">
        <f t="shared" si="6"/>
        <v>33.265209759999998</v>
      </c>
    </row>
    <row r="127" spans="1:8" x14ac:dyDescent="0.3">
      <c r="A127" t="s">
        <v>146</v>
      </c>
      <c r="B127">
        <v>13.92</v>
      </c>
      <c r="C127">
        <v>268.8</v>
      </c>
      <c r="D127">
        <v>2.88</v>
      </c>
      <c r="E127">
        <v>18.72</v>
      </c>
      <c r="F127" s="3">
        <f t="shared" si="7"/>
        <v>63.601600000000005</v>
      </c>
      <c r="G127" s="3">
        <f t="shared" si="5"/>
        <v>49.681600000000003</v>
      </c>
      <c r="H127" s="3">
        <f t="shared" si="6"/>
        <v>2468.2613785600001</v>
      </c>
    </row>
    <row r="128" spans="1:8" x14ac:dyDescent="0.3">
      <c r="A128" t="s">
        <v>147</v>
      </c>
      <c r="B128">
        <v>18.239999999999998</v>
      </c>
      <c r="C128">
        <v>147.72</v>
      </c>
      <c r="D128">
        <v>41.52</v>
      </c>
      <c r="E128">
        <v>14.88</v>
      </c>
      <c r="F128" s="3">
        <f t="shared" si="7"/>
        <v>39.810400000000001</v>
      </c>
      <c r="G128" s="3">
        <f t="shared" si="5"/>
        <v>21.570400000000003</v>
      </c>
      <c r="H128" s="3">
        <f t="shared" si="6"/>
        <v>465.28215616000011</v>
      </c>
    </row>
    <row r="129" spans="1:8" x14ac:dyDescent="0.3">
      <c r="A129" t="s">
        <v>148</v>
      </c>
      <c r="B129">
        <v>23.64</v>
      </c>
      <c r="C129">
        <v>275.39999999999998</v>
      </c>
      <c r="D129">
        <v>38.76</v>
      </c>
      <c r="E129">
        <v>89.04</v>
      </c>
      <c r="F129" s="3">
        <f t="shared" si="7"/>
        <v>64.577200000000005</v>
      </c>
      <c r="G129" s="3">
        <f t="shared" si="5"/>
        <v>40.937200000000004</v>
      </c>
      <c r="H129" s="3">
        <f t="shared" si="6"/>
        <v>1675.8543438400004</v>
      </c>
    </row>
    <row r="130" spans="1:8" x14ac:dyDescent="0.3">
      <c r="A130" t="s">
        <v>149</v>
      </c>
      <c r="B130">
        <v>12.72</v>
      </c>
      <c r="C130">
        <v>104.64</v>
      </c>
      <c r="D130">
        <v>14.16</v>
      </c>
      <c r="E130">
        <v>31.08</v>
      </c>
      <c r="F130" s="3">
        <f t="shared" si="7"/>
        <v>30.758800000000001</v>
      </c>
      <c r="G130" s="3">
        <f t="shared" si="5"/>
        <v>18.038800000000002</v>
      </c>
      <c r="H130" s="3">
        <f t="shared" si="6"/>
        <v>325.39830544000006</v>
      </c>
    </row>
    <row r="131" spans="1:8" x14ac:dyDescent="0.3">
      <c r="A131" t="s">
        <v>150</v>
      </c>
      <c r="B131">
        <v>7.92</v>
      </c>
      <c r="C131">
        <v>9.36</v>
      </c>
      <c r="D131">
        <v>46.68</v>
      </c>
      <c r="E131">
        <v>60.72</v>
      </c>
      <c r="F131" s="3">
        <f t="shared" si="7"/>
        <v>11.7316</v>
      </c>
      <c r="G131" s="3">
        <f t="shared" si="5"/>
        <v>3.8116000000000003</v>
      </c>
      <c r="H131" s="3">
        <f t="shared" si="6"/>
        <v>14.528294560000003</v>
      </c>
    </row>
    <row r="132" spans="1:8" x14ac:dyDescent="0.3">
      <c r="A132" t="s">
        <v>151</v>
      </c>
      <c r="B132">
        <v>10.56</v>
      </c>
      <c r="C132">
        <v>96.24</v>
      </c>
      <c r="D132">
        <v>0</v>
      </c>
      <c r="E132">
        <v>11.04</v>
      </c>
      <c r="F132" s="3">
        <f t="shared" si="7"/>
        <v>29.137600000000003</v>
      </c>
      <c r="G132" s="3">
        <f t="shared" si="5"/>
        <v>18.577600000000004</v>
      </c>
      <c r="H132" s="3">
        <f t="shared" si="6"/>
        <v>345.12722176000017</v>
      </c>
    </row>
    <row r="133" spans="1:8" x14ac:dyDescent="0.3">
      <c r="A133" t="s">
        <v>152</v>
      </c>
      <c r="B133">
        <v>29.64</v>
      </c>
      <c r="C133">
        <v>264.36</v>
      </c>
      <c r="D133">
        <v>58.8</v>
      </c>
      <c r="E133">
        <v>3.84</v>
      </c>
      <c r="F133" s="3">
        <f t="shared" ref="F133:F164" si="8">$B$2+SUMPRODUCT($C$2:$E$2,C133:E133)</f>
        <v>63.421600000000005</v>
      </c>
      <c r="G133" s="3">
        <f t="shared" si="5"/>
        <v>33.781600000000005</v>
      </c>
      <c r="H133" s="3">
        <f t="shared" si="6"/>
        <v>1141.1964985600002</v>
      </c>
    </row>
    <row r="134" spans="1:8" x14ac:dyDescent="0.3">
      <c r="A134" t="s">
        <v>153</v>
      </c>
      <c r="B134">
        <v>11.64</v>
      </c>
      <c r="C134">
        <v>71.52</v>
      </c>
      <c r="D134">
        <v>14.4</v>
      </c>
      <c r="E134">
        <v>51.72</v>
      </c>
      <c r="F134" s="3">
        <f t="shared" si="8"/>
        <v>23.930799999999998</v>
      </c>
      <c r="G134" s="3">
        <f t="shared" ref="G134:G197" si="9">F134-B134</f>
        <v>12.290799999999997</v>
      </c>
      <c r="H134" s="3">
        <f t="shared" ref="H134:H197" si="10">G134^2</f>
        <v>151.06376463999993</v>
      </c>
    </row>
    <row r="135" spans="1:8" x14ac:dyDescent="0.3">
      <c r="A135" t="s">
        <v>154</v>
      </c>
      <c r="B135">
        <v>1.92</v>
      </c>
      <c r="C135">
        <v>0.84</v>
      </c>
      <c r="D135">
        <v>47.52</v>
      </c>
      <c r="E135">
        <v>10.44</v>
      </c>
      <c r="F135" s="3">
        <f t="shared" si="8"/>
        <v>10.5388</v>
      </c>
      <c r="G135" s="3">
        <f t="shared" si="9"/>
        <v>8.6188000000000002</v>
      </c>
      <c r="H135" s="3">
        <f t="shared" si="10"/>
        <v>74.28371344</v>
      </c>
    </row>
    <row r="136" spans="1:8" x14ac:dyDescent="0.3">
      <c r="A136" t="s">
        <v>155</v>
      </c>
      <c r="B136">
        <v>15.24</v>
      </c>
      <c r="C136">
        <v>318.24</v>
      </c>
      <c r="D136">
        <v>3.48</v>
      </c>
      <c r="E136">
        <v>51.6</v>
      </c>
      <c r="F136" s="3">
        <f t="shared" si="8"/>
        <v>73.166799999999995</v>
      </c>
      <c r="G136" s="3">
        <f t="shared" si="9"/>
        <v>57.926799999999993</v>
      </c>
      <c r="H136" s="3">
        <f t="shared" si="10"/>
        <v>3355.5141582399992</v>
      </c>
    </row>
    <row r="137" spans="1:8" x14ac:dyDescent="0.3">
      <c r="A137" t="s">
        <v>156</v>
      </c>
      <c r="B137">
        <v>6.84</v>
      </c>
      <c r="C137">
        <v>10.08</v>
      </c>
      <c r="D137">
        <v>32.64</v>
      </c>
      <c r="E137">
        <v>2.52</v>
      </c>
      <c r="F137" s="3">
        <f t="shared" si="8"/>
        <v>12.3172</v>
      </c>
      <c r="G137" s="3">
        <f t="shared" si="9"/>
        <v>5.4771999999999998</v>
      </c>
      <c r="H137" s="3">
        <f t="shared" si="10"/>
        <v>29.999719839999997</v>
      </c>
    </row>
    <row r="138" spans="1:8" x14ac:dyDescent="0.3">
      <c r="A138" t="s">
        <v>157</v>
      </c>
      <c r="B138">
        <v>23.52</v>
      </c>
      <c r="C138">
        <v>263.76</v>
      </c>
      <c r="D138">
        <v>40.200000000000003</v>
      </c>
      <c r="E138">
        <v>54.12</v>
      </c>
      <c r="F138" s="3">
        <f t="shared" si="8"/>
        <v>62.6128</v>
      </c>
      <c r="G138" s="3">
        <f t="shared" si="9"/>
        <v>39.092799999999997</v>
      </c>
      <c r="H138" s="3">
        <f t="shared" si="10"/>
        <v>1528.2470118399997</v>
      </c>
    </row>
    <row r="139" spans="1:8" x14ac:dyDescent="0.3">
      <c r="A139" t="s">
        <v>158</v>
      </c>
      <c r="B139">
        <v>12.96</v>
      </c>
      <c r="C139">
        <v>44.28</v>
      </c>
      <c r="D139">
        <v>46.32</v>
      </c>
      <c r="E139">
        <v>78.72</v>
      </c>
      <c r="F139" s="3">
        <f t="shared" si="8"/>
        <v>18.532</v>
      </c>
      <c r="G139" s="3">
        <f t="shared" si="9"/>
        <v>5.5719999999999992</v>
      </c>
      <c r="H139" s="3">
        <f t="shared" si="10"/>
        <v>31.047183999999991</v>
      </c>
    </row>
    <row r="140" spans="1:8" x14ac:dyDescent="0.3">
      <c r="A140" t="s">
        <v>159</v>
      </c>
      <c r="B140">
        <v>13.92</v>
      </c>
      <c r="C140">
        <v>57.96</v>
      </c>
      <c r="D140">
        <v>56.4</v>
      </c>
      <c r="E140">
        <v>10.199999999999999</v>
      </c>
      <c r="F140" s="3">
        <f t="shared" si="8"/>
        <v>22.054000000000002</v>
      </c>
      <c r="G140" s="3">
        <f t="shared" si="9"/>
        <v>8.1340000000000021</v>
      </c>
      <c r="H140" s="3">
        <f t="shared" si="10"/>
        <v>66.161956000000032</v>
      </c>
    </row>
    <row r="141" spans="1:8" x14ac:dyDescent="0.3">
      <c r="A141" t="s">
        <v>160</v>
      </c>
      <c r="B141">
        <v>11.4</v>
      </c>
      <c r="C141">
        <v>30.72</v>
      </c>
      <c r="D141">
        <v>46.8</v>
      </c>
      <c r="E141">
        <v>11.16</v>
      </c>
      <c r="F141" s="3">
        <f t="shared" si="8"/>
        <v>16.500399999999999</v>
      </c>
      <c r="G141" s="3">
        <f t="shared" si="9"/>
        <v>5.1003999999999987</v>
      </c>
      <c r="H141" s="3">
        <f t="shared" si="10"/>
        <v>26.014080159999988</v>
      </c>
    </row>
    <row r="142" spans="1:8" x14ac:dyDescent="0.3">
      <c r="A142" t="s">
        <v>161</v>
      </c>
      <c r="B142">
        <v>24.96</v>
      </c>
      <c r="C142">
        <v>328.44</v>
      </c>
      <c r="D142">
        <v>34.68</v>
      </c>
      <c r="E142">
        <v>71.64</v>
      </c>
      <c r="F142" s="3">
        <f t="shared" si="8"/>
        <v>75.318400000000011</v>
      </c>
      <c r="G142" s="3">
        <f t="shared" si="9"/>
        <v>50.35840000000001</v>
      </c>
      <c r="H142" s="3">
        <f t="shared" si="10"/>
        <v>2535.9684505600012</v>
      </c>
    </row>
    <row r="143" spans="1:8" x14ac:dyDescent="0.3">
      <c r="A143" t="s">
        <v>162</v>
      </c>
      <c r="B143">
        <v>11.52</v>
      </c>
      <c r="C143">
        <v>51.6</v>
      </c>
      <c r="D143">
        <v>31.08</v>
      </c>
      <c r="E143">
        <v>24.6</v>
      </c>
      <c r="F143" s="3">
        <f t="shared" si="8"/>
        <v>20.384799999999998</v>
      </c>
      <c r="G143" s="3">
        <f t="shared" si="9"/>
        <v>8.8647999999999989</v>
      </c>
      <c r="H143" s="3">
        <f t="shared" si="10"/>
        <v>78.584679039999983</v>
      </c>
    </row>
    <row r="144" spans="1:8" x14ac:dyDescent="0.3">
      <c r="A144" t="s">
        <v>163</v>
      </c>
      <c r="B144">
        <v>24.84</v>
      </c>
      <c r="C144">
        <v>221.88</v>
      </c>
      <c r="D144">
        <v>52.68</v>
      </c>
      <c r="E144">
        <v>2.04</v>
      </c>
      <c r="F144" s="3">
        <f t="shared" si="8"/>
        <v>54.882400000000004</v>
      </c>
      <c r="G144" s="3">
        <f t="shared" si="9"/>
        <v>30.042400000000004</v>
      </c>
      <c r="H144" s="3">
        <f t="shared" si="10"/>
        <v>902.54579776000026</v>
      </c>
    </row>
    <row r="145" spans="1:8" x14ac:dyDescent="0.3">
      <c r="A145" t="s">
        <v>164</v>
      </c>
      <c r="B145">
        <v>13.08</v>
      </c>
      <c r="C145">
        <v>88.08</v>
      </c>
      <c r="D145">
        <v>20.399999999999999</v>
      </c>
      <c r="E145">
        <v>15.48</v>
      </c>
      <c r="F145" s="3">
        <f t="shared" si="8"/>
        <v>27.665199999999999</v>
      </c>
      <c r="G145" s="3">
        <f t="shared" si="9"/>
        <v>14.585199999999999</v>
      </c>
      <c r="H145" s="3">
        <f t="shared" si="10"/>
        <v>212.72805903999995</v>
      </c>
    </row>
    <row r="146" spans="1:8" x14ac:dyDescent="0.3">
      <c r="A146" t="s">
        <v>165</v>
      </c>
      <c r="B146">
        <v>23.04</v>
      </c>
      <c r="C146">
        <v>232.44</v>
      </c>
      <c r="D146">
        <v>42.48</v>
      </c>
      <c r="E146">
        <v>90.72</v>
      </c>
      <c r="F146" s="3">
        <f t="shared" si="8"/>
        <v>56.005599999999994</v>
      </c>
      <c r="G146" s="3">
        <f t="shared" si="9"/>
        <v>32.965599999999995</v>
      </c>
      <c r="H146" s="3">
        <f t="shared" si="10"/>
        <v>1086.7307833599996</v>
      </c>
    </row>
    <row r="147" spans="1:8" x14ac:dyDescent="0.3">
      <c r="A147" t="s">
        <v>166</v>
      </c>
      <c r="B147">
        <v>24.12</v>
      </c>
      <c r="C147">
        <v>264.60000000000002</v>
      </c>
      <c r="D147">
        <v>39.840000000000003</v>
      </c>
      <c r="E147">
        <v>45.48</v>
      </c>
      <c r="F147" s="3">
        <f t="shared" si="8"/>
        <v>62.863600000000012</v>
      </c>
      <c r="G147" s="3">
        <f t="shared" si="9"/>
        <v>38.743600000000015</v>
      </c>
      <c r="H147" s="3">
        <f t="shared" si="10"/>
        <v>1501.0665409600012</v>
      </c>
    </row>
    <row r="148" spans="1:8" x14ac:dyDescent="0.3">
      <c r="A148" t="s">
        <v>167</v>
      </c>
      <c r="B148">
        <v>12.48</v>
      </c>
      <c r="C148">
        <v>125.52</v>
      </c>
      <c r="D148">
        <v>6.84</v>
      </c>
      <c r="E148">
        <v>41.28</v>
      </c>
      <c r="F148" s="3">
        <f t="shared" si="8"/>
        <v>34.759599999999999</v>
      </c>
      <c r="G148" s="3">
        <f t="shared" si="9"/>
        <v>22.279599999999999</v>
      </c>
      <c r="H148" s="3">
        <f t="shared" si="10"/>
        <v>496.38057615999992</v>
      </c>
    </row>
    <row r="149" spans="1:8" x14ac:dyDescent="0.3">
      <c r="A149" t="s">
        <v>168</v>
      </c>
      <c r="B149">
        <v>13.68</v>
      </c>
      <c r="C149">
        <v>115.44</v>
      </c>
      <c r="D149">
        <v>17.760000000000002</v>
      </c>
      <c r="E149">
        <v>46.68</v>
      </c>
      <c r="F149" s="3">
        <f t="shared" si="8"/>
        <v>32.7988</v>
      </c>
      <c r="G149" s="3">
        <f t="shared" si="9"/>
        <v>19.1188</v>
      </c>
      <c r="H149" s="3">
        <f t="shared" si="10"/>
        <v>365.52851343999998</v>
      </c>
    </row>
    <row r="150" spans="1:8" x14ac:dyDescent="0.3">
      <c r="A150" t="s">
        <v>169</v>
      </c>
      <c r="B150">
        <v>12.36</v>
      </c>
      <c r="C150">
        <v>168.36</v>
      </c>
      <c r="D150">
        <v>2.2799999999999998</v>
      </c>
      <c r="E150">
        <v>10.8</v>
      </c>
      <c r="F150" s="3">
        <f t="shared" si="8"/>
        <v>43.586800000000004</v>
      </c>
      <c r="G150" s="3">
        <f t="shared" si="9"/>
        <v>31.226800000000004</v>
      </c>
      <c r="H150" s="3">
        <f t="shared" si="10"/>
        <v>975.11303824000026</v>
      </c>
    </row>
    <row r="151" spans="1:8" x14ac:dyDescent="0.3">
      <c r="A151" t="s">
        <v>170</v>
      </c>
      <c r="B151">
        <v>15.84</v>
      </c>
      <c r="C151">
        <v>288.12</v>
      </c>
      <c r="D151">
        <v>8.76</v>
      </c>
      <c r="E151">
        <v>10.44</v>
      </c>
      <c r="F151" s="3">
        <f t="shared" si="8"/>
        <v>67.607200000000006</v>
      </c>
      <c r="G151" s="3">
        <f t="shared" si="9"/>
        <v>51.767200000000003</v>
      </c>
      <c r="H151" s="3">
        <f t="shared" si="10"/>
        <v>2679.8429958400002</v>
      </c>
    </row>
    <row r="152" spans="1:8" x14ac:dyDescent="0.3">
      <c r="A152" t="s">
        <v>171</v>
      </c>
      <c r="B152">
        <v>30.48</v>
      </c>
      <c r="C152">
        <v>291.83999999999997</v>
      </c>
      <c r="D152">
        <v>58.8</v>
      </c>
      <c r="E152">
        <v>53.16</v>
      </c>
      <c r="F152" s="3">
        <f t="shared" si="8"/>
        <v>68.424399999999991</v>
      </c>
      <c r="G152" s="3">
        <f t="shared" si="9"/>
        <v>37.944399999999987</v>
      </c>
      <c r="H152" s="3">
        <f t="shared" si="10"/>
        <v>1439.777491359999</v>
      </c>
    </row>
    <row r="153" spans="1:8" x14ac:dyDescent="0.3">
      <c r="A153" t="s">
        <v>172</v>
      </c>
      <c r="B153">
        <v>13.08</v>
      </c>
      <c r="C153">
        <v>45.6</v>
      </c>
      <c r="D153">
        <v>48.36</v>
      </c>
      <c r="E153">
        <v>14.28</v>
      </c>
      <c r="F153" s="3">
        <f t="shared" si="8"/>
        <v>19.460799999999999</v>
      </c>
      <c r="G153" s="3">
        <f t="shared" si="9"/>
        <v>6.3807999999999989</v>
      </c>
      <c r="H153" s="3">
        <f t="shared" si="10"/>
        <v>40.714608639999987</v>
      </c>
    </row>
    <row r="154" spans="1:8" x14ac:dyDescent="0.3">
      <c r="A154" t="s">
        <v>173</v>
      </c>
      <c r="B154">
        <v>12.12</v>
      </c>
      <c r="C154">
        <v>53.64</v>
      </c>
      <c r="D154">
        <v>30.96</v>
      </c>
      <c r="E154">
        <v>24.72</v>
      </c>
      <c r="F154" s="3">
        <f t="shared" si="8"/>
        <v>20.790400000000002</v>
      </c>
      <c r="G154" s="3">
        <f t="shared" si="9"/>
        <v>8.6704000000000025</v>
      </c>
      <c r="H154" s="3">
        <f t="shared" si="10"/>
        <v>75.175836160000046</v>
      </c>
    </row>
    <row r="155" spans="1:8" x14ac:dyDescent="0.3">
      <c r="A155" t="s">
        <v>174</v>
      </c>
      <c r="B155">
        <v>19.32</v>
      </c>
      <c r="C155">
        <v>336.84</v>
      </c>
      <c r="D155">
        <v>16.68</v>
      </c>
      <c r="E155">
        <v>44.4</v>
      </c>
      <c r="F155" s="3">
        <f t="shared" si="8"/>
        <v>77.090799999999987</v>
      </c>
      <c r="G155" s="3">
        <f t="shared" si="9"/>
        <v>57.770799999999987</v>
      </c>
      <c r="H155" s="3">
        <f t="shared" si="10"/>
        <v>3337.4653326399985</v>
      </c>
    </row>
    <row r="156" spans="1:8" x14ac:dyDescent="0.3">
      <c r="A156" t="s">
        <v>175</v>
      </c>
      <c r="B156">
        <v>13.92</v>
      </c>
      <c r="C156">
        <v>145.19999999999999</v>
      </c>
      <c r="D156">
        <v>10.08</v>
      </c>
      <c r="E156">
        <v>58.44</v>
      </c>
      <c r="F156" s="3">
        <f t="shared" si="8"/>
        <v>38.556399999999996</v>
      </c>
      <c r="G156" s="3">
        <f t="shared" si="9"/>
        <v>24.636399999999995</v>
      </c>
      <c r="H156" s="3">
        <f t="shared" si="10"/>
        <v>606.95220495999979</v>
      </c>
    </row>
    <row r="157" spans="1:8" x14ac:dyDescent="0.3">
      <c r="A157" t="s">
        <v>176</v>
      </c>
      <c r="B157">
        <v>19.920000000000002</v>
      </c>
      <c r="C157">
        <v>237.12</v>
      </c>
      <c r="D157">
        <v>27.96</v>
      </c>
      <c r="E157">
        <v>17.04</v>
      </c>
      <c r="F157" s="3">
        <f t="shared" si="8"/>
        <v>57.533200000000008</v>
      </c>
      <c r="G157" s="3">
        <f t="shared" si="9"/>
        <v>37.613200000000006</v>
      </c>
      <c r="H157" s="3">
        <f t="shared" si="10"/>
        <v>1414.7528142400004</v>
      </c>
    </row>
    <row r="158" spans="1:8" x14ac:dyDescent="0.3">
      <c r="A158" t="s">
        <v>177</v>
      </c>
      <c r="B158">
        <v>22.8</v>
      </c>
      <c r="C158">
        <v>205.56</v>
      </c>
      <c r="D158">
        <v>47.64</v>
      </c>
      <c r="E158">
        <v>45.24</v>
      </c>
      <c r="F158" s="3">
        <f t="shared" si="8"/>
        <v>51.136000000000003</v>
      </c>
      <c r="G158" s="3">
        <f t="shared" si="9"/>
        <v>28.336000000000002</v>
      </c>
      <c r="H158" s="3">
        <f t="shared" si="10"/>
        <v>802.92889600000012</v>
      </c>
    </row>
    <row r="159" spans="1:8" x14ac:dyDescent="0.3">
      <c r="A159" t="s">
        <v>178</v>
      </c>
      <c r="B159">
        <v>18.72</v>
      </c>
      <c r="C159">
        <v>225.36</v>
      </c>
      <c r="D159">
        <v>25.32</v>
      </c>
      <c r="E159">
        <v>11.4</v>
      </c>
      <c r="F159" s="3">
        <f t="shared" si="8"/>
        <v>55.211200000000005</v>
      </c>
      <c r="G159" s="3">
        <f t="shared" si="9"/>
        <v>36.491200000000006</v>
      </c>
      <c r="H159" s="3">
        <f t="shared" si="10"/>
        <v>1331.6076774400005</v>
      </c>
    </row>
    <row r="160" spans="1:8" x14ac:dyDescent="0.3">
      <c r="A160" t="s">
        <v>179</v>
      </c>
      <c r="B160">
        <v>3.84</v>
      </c>
      <c r="C160">
        <v>4.92</v>
      </c>
      <c r="D160">
        <v>13.92</v>
      </c>
      <c r="E160">
        <v>6.84</v>
      </c>
      <c r="F160" s="3">
        <f t="shared" si="8"/>
        <v>11.0548</v>
      </c>
      <c r="G160" s="3">
        <f t="shared" si="9"/>
        <v>7.2148000000000003</v>
      </c>
      <c r="H160" s="3">
        <f t="shared" si="10"/>
        <v>52.053339040000004</v>
      </c>
    </row>
    <row r="161" spans="1:8" x14ac:dyDescent="0.3">
      <c r="A161" t="s">
        <v>180</v>
      </c>
      <c r="B161">
        <v>18.36</v>
      </c>
      <c r="C161">
        <v>112.68</v>
      </c>
      <c r="D161">
        <v>52.2</v>
      </c>
      <c r="E161">
        <v>60.6</v>
      </c>
      <c r="F161" s="3">
        <f t="shared" si="8"/>
        <v>32.451999999999998</v>
      </c>
      <c r="G161" s="3">
        <f t="shared" si="9"/>
        <v>14.091999999999999</v>
      </c>
      <c r="H161" s="3">
        <f t="shared" si="10"/>
        <v>198.58446399999997</v>
      </c>
    </row>
    <row r="162" spans="1:8" x14ac:dyDescent="0.3">
      <c r="A162" t="s">
        <v>181</v>
      </c>
      <c r="B162">
        <v>12.12</v>
      </c>
      <c r="C162">
        <v>179.76</v>
      </c>
      <c r="D162">
        <v>1.56</v>
      </c>
      <c r="E162">
        <v>29.16</v>
      </c>
      <c r="F162" s="3">
        <f t="shared" si="8"/>
        <v>45.675999999999995</v>
      </c>
      <c r="G162" s="3">
        <f t="shared" si="9"/>
        <v>33.555999999999997</v>
      </c>
      <c r="H162" s="3">
        <f t="shared" si="10"/>
        <v>1126.0051359999998</v>
      </c>
    </row>
    <row r="163" spans="1:8" x14ac:dyDescent="0.3">
      <c r="A163" t="s">
        <v>182</v>
      </c>
      <c r="B163">
        <v>8.76</v>
      </c>
      <c r="C163">
        <v>14.04</v>
      </c>
      <c r="D163">
        <v>44.28</v>
      </c>
      <c r="E163">
        <v>54.24</v>
      </c>
      <c r="F163" s="3">
        <f t="shared" si="8"/>
        <v>12.708400000000001</v>
      </c>
      <c r="G163" s="3">
        <f t="shared" si="9"/>
        <v>3.9484000000000012</v>
      </c>
      <c r="H163" s="3">
        <f t="shared" si="10"/>
        <v>15.589862560000009</v>
      </c>
    </row>
    <row r="164" spans="1:8" x14ac:dyDescent="0.3">
      <c r="A164" t="s">
        <v>183</v>
      </c>
      <c r="B164">
        <v>15.48</v>
      </c>
      <c r="C164">
        <v>158.04</v>
      </c>
      <c r="D164">
        <v>22.08</v>
      </c>
      <c r="E164">
        <v>41.52</v>
      </c>
      <c r="F164" s="3">
        <f t="shared" si="8"/>
        <v>41.413600000000002</v>
      </c>
      <c r="G164" s="3">
        <f t="shared" si="9"/>
        <v>25.933600000000002</v>
      </c>
      <c r="H164" s="3">
        <f t="shared" si="10"/>
        <v>672.55160896000007</v>
      </c>
    </row>
    <row r="165" spans="1:8" x14ac:dyDescent="0.3">
      <c r="A165" t="s">
        <v>184</v>
      </c>
      <c r="B165">
        <v>17.28</v>
      </c>
      <c r="C165">
        <v>207</v>
      </c>
      <c r="D165">
        <v>21.72</v>
      </c>
      <c r="E165">
        <v>36.840000000000003</v>
      </c>
      <c r="F165" s="3">
        <f t="shared" ref="F165:F196" si="11">$B$2+SUMPRODUCT($C$2:$E$2,C165:E165)</f>
        <v>51.248800000000003</v>
      </c>
      <c r="G165" s="3">
        <f t="shared" si="9"/>
        <v>33.968800000000002</v>
      </c>
      <c r="H165" s="3">
        <f t="shared" si="10"/>
        <v>1153.8793734400001</v>
      </c>
    </row>
    <row r="166" spans="1:8" x14ac:dyDescent="0.3">
      <c r="A166" t="s">
        <v>185</v>
      </c>
      <c r="B166">
        <v>15.96</v>
      </c>
      <c r="C166">
        <v>102.84</v>
      </c>
      <c r="D166">
        <v>42.96</v>
      </c>
      <c r="E166">
        <v>59.16</v>
      </c>
      <c r="F166" s="3">
        <f t="shared" si="11"/>
        <v>30.406000000000002</v>
      </c>
      <c r="G166" s="3">
        <f t="shared" si="9"/>
        <v>14.446000000000002</v>
      </c>
      <c r="H166" s="3">
        <f t="shared" si="10"/>
        <v>208.68691600000005</v>
      </c>
    </row>
    <row r="167" spans="1:8" x14ac:dyDescent="0.3">
      <c r="A167" t="s">
        <v>186</v>
      </c>
      <c r="B167">
        <v>17.88</v>
      </c>
      <c r="C167">
        <v>226.08</v>
      </c>
      <c r="D167">
        <v>21.72</v>
      </c>
      <c r="E167">
        <v>30.72</v>
      </c>
      <c r="F167" s="3">
        <f t="shared" si="11"/>
        <v>55.126000000000005</v>
      </c>
      <c r="G167" s="3">
        <f t="shared" si="9"/>
        <v>37.246000000000009</v>
      </c>
      <c r="H167" s="3">
        <f t="shared" si="10"/>
        <v>1387.2645160000006</v>
      </c>
    </row>
    <row r="168" spans="1:8" x14ac:dyDescent="0.3">
      <c r="A168" t="s">
        <v>187</v>
      </c>
      <c r="B168">
        <v>21.6</v>
      </c>
      <c r="C168">
        <v>196.2</v>
      </c>
      <c r="D168">
        <v>44.16</v>
      </c>
      <c r="E168">
        <v>8.8800000000000008</v>
      </c>
      <c r="F168" s="3">
        <f t="shared" si="11"/>
        <v>49.592800000000004</v>
      </c>
      <c r="G168" s="3">
        <f t="shared" si="9"/>
        <v>27.992800000000003</v>
      </c>
      <c r="H168" s="3">
        <f t="shared" si="10"/>
        <v>783.59685184000011</v>
      </c>
    </row>
    <row r="169" spans="1:8" x14ac:dyDescent="0.3">
      <c r="A169" t="s">
        <v>188</v>
      </c>
      <c r="B169">
        <v>14.28</v>
      </c>
      <c r="C169">
        <v>140.63999999999999</v>
      </c>
      <c r="D169">
        <v>17.64</v>
      </c>
      <c r="E169">
        <v>6.48</v>
      </c>
      <c r="F169" s="3">
        <f t="shared" si="11"/>
        <v>38.239599999999996</v>
      </c>
      <c r="G169" s="3">
        <f t="shared" si="9"/>
        <v>23.959599999999995</v>
      </c>
      <c r="H169" s="3">
        <f t="shared" si="10"/>
        <v>574.06243215999973</v>
      </c>
    </row>
    <row r="170" spans="1:8" x14ac:dyDescent="0.3">
      <c r="A170" t="s">
        <v>189</v>
      </c>
      <c r="B170">
        <v>14.28</v>
      </c>
      <c r="C170">
        <v>281.39999999999998</v>
      </c>
      <c r="D170">
        <v>4.08</v>
      </c>
      <c r="E170">
        <v>101.76</v>
      </c>
      <c r="F170" s="3">
        <f t="shared" si="11"/>
        <v>65.303200000000004</v>
      </c>
      <c r="G170" s="3">
        <f t="shared" si="9"/>
        <v>51.023200000000003</v>
      </c>
      <c r="H170" s="3">
        <f t="shared" si="10"/>
        <v>2603.3669382400003</v>
      </c>
    </row>
    <row r="171" spans="1:8" x14ac:dyDescent="0.3">
      <c r="A171" t="s">
        <v>190</v>
      </c>
      <c r="B171">
        <v>9.6</v>
      </c>
      <c r="C171">
        <v>21.48</v>
      </c>
      <c r="D171">
        <v>45.12</v>
      </c>
      <c r="E171">
        <v>25.92</v>
      </c>
      <c r="F171" s="3">
        <f t="shared" si="11"/>
        <v>14.488</v>
      </c>
      <c r="G171" s="3">
        <f t="shared" si="9"/>
        <v>4.8879999999999999</v>
      </c>
      <c r="H171" s="3">
        <f t="shared" si="10"/>
        <v>23.892543999999997</v>
      </c>
    </row>
    <row r="172" spans="1:8" x14ac:dyDescent="0.3">
      <c r="A172" t="s">
        <v>191</v>
      </c>
      <c r="B172">
        <v>14.64</v>
      </c>
      <c r="C172">
        <v>248.16</v>
      </c>
      <c r="D172">
        <v>6.24</v>
      </c>
      <c r="E172">
        <v>23.28</v>
      </c>
      <c r="F172" s="3">
        <f t="shared" si="11"/>
        <v>59.461600000000004</v>
      </c>
      <c r="G172" s="3">
        <f t="shared" si="9"/>
        <v>44.821600000000004</v>
      </c>
      <c r="H172" s="3">
        <f t="shared" si="10"/>
        <v>2008.9758265600003</v>
      </c>
    </row>
    <row r="173" spans="1:8" x14ac:dyDescent="0.3">
      <c r="A173" t="s">
        <v>192</v>
      </c>
      <c r="B173">
        <v>20.52</v>
      </c>
      <c r="C173">
        <v>258.48</v>
      </c>
      <c r="D173">
        <v>28.32</v>
      </c>
      <c r="E173">
        <v>69.12</v>
      </c>
      <c r="F173" s="3">
        <f t="shared" si="11"/>
        <v>61.288000000000004</v>
      </c>
      <c r="G173" s="3">
        <f t="shared" si="9"/>
        <v>40.768000000000001</v>
      </c>
      <c r="H173" s="3">
        <f t="shared" si="10"/>
        <v>1662.029824</v>
      </c>
    </row>
    <row r="174" spans="1:8" x14ac:dyDescent="0.3">
      <c r="A174" t="s">
        <v>193</v>
      </c>
      <c r="B174">
        <v>18</v>
      </c>
      <c r="C174">
        <v>341.16</v>
      </c>
      <c r="D174">
        <v>12.72</v>
      </c>
      <c r="E174">
        <v>7.68</v>
      </c>
      <c r="F174" s="3">
        <f t="shared" si="11"/>
        <v>78.28240000000001</v>
      </c>
      <c r="G174" s="3">
        <f t="shared" si="9"/>
        <v>60.28240000000001</v>
      </c>
      <c r="H174" s="3">
        <f t="shared" si="10"/>
        <v>3633.967749760001</v>
      </c>
    </row>
    <row r="175" spans="1:8" x14ac:dyDescent="0.3">
      <c r="A175" t="s">
        <v>194</v>
      </c>
      <c r="B175">
        <v>10.08</v>
      </c>
      <c r="C175">
        <v>60</v>
      </c>
      <c r="D175">
        <v>13.92</v>
      </c>
      <c r="E175">
        <v>22.08</v>
      </c>
      <c r="F175" s="3">
        <f t="shared" si="11"/>
        <v>21.918399999999998</v>
      </c>
      <c r="G175" s="3">
        <f t="shared" si="9"/>
        <v>11.838399999999998</v>
      </c>
      <c r="H175" s="3">
        <f t="shared" si="10"/>
        <v>140.14771455999997</v>
      </c>
    </row>
    <row r="176" spans="1:8" x14ac:dyDescent="0.3">
      <c r="A176" t="s">
        <v>195</v>
      </c>
      <c r="B176">
        <v>17.399999999999999</v>
      </c>
      <c r="C176">
        <v>197.4</v>
      </c>
      <c r="D176">
        <v>25.08</v>
      </c>
      <c r="E176">
        <v>56.88</v>
      </c>
      <c r="F176" s="3">
        <f t="shared" si="11"/>
        <v>49.161999999999999</v>
      </c>
      <c r="G176" s="3">
        <f t="shared" si="9"/>
        <v>31.762</v>
      </c>
      <c r="H176" s="3">
        <f t="shared" si="10"/>
        <v>1008.824644</v>
      </c>
    </row>
    <row r="177" spans="1:8" x14ac:dyDescent="0.3">
      <c r="A177" t="s">
        <v>196</v>
      </c>
      <c r="B177">
        <v>9.1199999999999992</v>
      </c>
      <c r="C177">
        <v>23.52</v>
      </c>
      <c r="D177">
        <v>24.12</v>
      </c>
      <c r="E177">
        <v>20.399999999999999</v>
      </c>
      <c r="F177" s="3">
        <f t="shared" si="11"/>
        <v>14.741199999999999</v>
      </c>
      <c r="G177" s="3">
        <f t="shared" si="9"/>
        <v>5.6212</v>
      </c>
      <c r="H177" s="3">
        <f t="shared" si="10"/>
        <v>31.597889439999999</v>
      </c>
    </row>
    <row r="178" spans="1:8" x14ac:dyDescent="0.3">
      <c r="A178" t="s">
        <v>197</v>
      </c>
      <c r="B178">
        <v>14.04</v>
      </c>
      <c r="C178">
        <v>202.08</v>
      </c>
      <c r="D178">
        <v>8.52</v>
      </c>
      <c r="E178">
        <v>15.36</v>
      </c>
      <c r="F178" s="3">
        <f t="shared" si="11"/>
        <v>50.347600000000007</v>
      </c>
      <c r="G178" s="3">
        <f t="shared" si="9"/>
        <v>36.307600000000008</v>
      </c>
      <c r="H178" s="3">
        <f t="shared" si="10"/>
        <v>1318.2418177600005</v>
      </c>
    </row>
    <row r="179" spans="1:8" x14ac:dyDescent="0.3">
      <c r="A179" t="s">
        <v>198</v>
      </c>
      <c r="B179">
        <v>13.8</v>
      </c>
      <c r="C179">
        <v>266.88</v>
      </c>
      <c r="D179">
        <v>4.08</v>
      </c>
      <c r="E179">
        <v>15.72</v>
      </c>
      <c r="F179" s="3">
        <f t="shared" si="11"/>
        <v>63.259599999999999</v>
      </c>
      <c r="G179" s="3">
        <f t="shared" si="9"/>
        <v>49.459599999999995</v>
      </c>
      <c r="H179" s="3">
        <f t="shared" si="10"/>
        <v>2446.2520321599995</v>
      </c>
    </row>
    <row r="180" spans="1:8" x14ac:dyDescent="0.3">
      <c r="A180" t="s">
        <v>199</v>
      </c>
      <c r="B180">
        <v>32.4</v>
      </c>
      <c r="C180">
        <v>332.28</v>
      </c>
      <c r="D180">
        <v>58.68</v>
      </c>
      <c r="E180">
        <v>50.16</v>
      </c>
      <c r="F180" s="3">
        <f t="shared" si="11"/>
        <v>76.541200000000003</v>
      </c>
      <c r="G180" s="3">
        <f t="shared" si="9"/>
        <v>44.141200000000005</v>
      </c>
      <c r="H180" s="3">
        <f t="shared" si="10"/>
        <v>1948.4455374400004</v>
      </c>
    </row>
    <row r="181" spans="1:8" x14ac:dyDescent="0.3">
      <c r="A181" t="s">
        <v>200</v>
      </c>
      <c r="B181">
        <v>24.24</v>
      </c>
      <c r="C181">
        <v>298.08</v>
      </c>
      <c r="D181">
        <v>36.24</v>
      </c>
      <c r="E181">
        <v>24.36</v>
      </c>
      <c r="F181" s="3">
        <f t="shared" si="11"/>
        <v>69.734800000000007</v>
      </c>
      <c r="G181" s="3">
        <f t="shared" si="9"/>
        <v>45.494800000000012</v>
      </c>
      <c r="H181" s="3">
        <f t="shared" si="10"/>
        <v>2069.7768270400011</v>
      </c>
    </row>
    <row r="182" spans="1:8" x14ac:dyDescent="0.3">
      <c r="A182" t="s">
        <v>201</v>
      </c>
      <c r="B182">
        <v>14.04</v>
      </c>
      <c r="C182">
        <v>204.24</v>
      </c>
      <c r="D182">
        <v>9.36</v>
      </c>
      <c r="E182">
        <v>42.24</v>
      </c>
      <c r="F182" s="3">
        <f t="shared" si="11"/>
        <v>50.519200000000005</v>
      </c>
      <c r="G182" s="3">
        <f t="shared" si="9"/>
        <v>36.479200000000006</v>
      </c>
      <c r="H182" s="3">
        <f t="shared" si="10"/>
        <v>1330.7320326400004</v>
      </c>
    </row>
    <row r="183" spans="1:8" x14ac:dyDescent="0.3">
      <c r="A183" t="s">
        <v>202</v>
      </c>
      <c r="B183">
        <v>14.16</v>
      </c>
      <c r="C183">
        <v>332.04</v>
      </c>
      <c r="D183">
        <v>2.76</v>
      </c>
      <c r="E183">
        <v>28.44</v>
      </c>
      <c r="F183" s="3">
        <f t="shared" si="11"/>
        <v>76.151200000000003</v>
      </c>
      <c r="G183" s="3">
        <f t="shared" si="9"/>
        <v>61.991200000000006</v>
      </c>
      <c r="H183" s="3">
        <f t="shared" si="10"/>
        <v>3842.9088774400007</v>
      </c>
    </row>
    <row r="184" spans="1:8" x14ac:dyDescent="0.3">
      <c r="A184" t="s">
        <v>203</v>
      </c>
      <c r="B184">
        <v>15.12</v>
      </c>
      <c r="C184">
        <v>198.72</v>
      </c>
      <c r="D184">
        <v>12</v>
      </c>
      <c r="E184">
        <v>21.12</v>
      </c>
      <c r="F184" s="3">
        <f t="shared" si="11"/>
        <v>49.652799999999999</v>
      </c>
      <c r="G184" s="3">
        <f t="shared" si="9"/>
        <v>34.532800000000002</v>
      </c>
      <c r="H184" s="3">
        <f t="shared" si="10"/>
        <v>1192.5142758400002</v>
      </c>
    </row>
    <row r="185" spans="1:8" x14ac:dyDescent="0.3">
      <c r="A185" t="s">
        <v>204</v>
      </c>
      <c r="B185">
        <v>12.6</v>
      </c>
      <c r="C185">
        <v>187.92</v>
      </c>
      <c r="D185">
        <v>3.12</v>
      </c>
      <c r="E185">
        <v>9.9600000000000009</v>
      </c>
      <c r="F185" s="3">
        <f t="shared" si="11"/>
        <v>47.515599999999992</v>
      </c>
      <c r="G185" s="3">
        <f t="shared" si="9"/>
        <v>34.915599999999991</v>
      </c>
      <c r="H185" s="3">
        <f t="shared" si="10"/>
        <v>1219.0991233599993</v>
      </c>
    </row>
    <row r="186" spans="1:8" x14ac:dyDescent="0.3">
      <c r="A186" t="s">
        <v>205</v>
      </c>
      <c r="B186">
        <v>14.64</v>
      </c>
      <c r="C186">
        <v>262.2</v>
      </c>
      <c r="D186">
        <v>6.48</v>
      </c>
      <c r="E186">
        <v>32.880000000000003</v>
      </c>
      <c r="F186" s="3">
        <f t="shared" si="11"/>
        <v>62.175999999999995</v>
      </c>
      <c r="G186" s="3">
        <f t="shared" si="9"/>
        <v>47.535999999999994</v>
      </c>
      <c r="H186" s="3">
        <f t="shared" si="10"/>
        <v>2259.6712959999995</v>
      </c>
    </row>
    <row r="187" spans="1:8" x14ac:dyDescent="0.3">
      <c r="A187" t="s">
        <v>206</v>
      </c>
      <c r="B187">
        <v>10.44</v>
      </c>
      <c r="C187">
        <v>67.44</v>
      </c>
      <c r="D187">
        <v>6.84</v>
      </c>
      <c r="E187">
        <v>35.64</v>
      </c>
      <c r="F187" s="3">
        <f t="shared" si="11"/>
        <v>23.2</v>
      </c>
      <c r="G187" s="3">
        <f t="shared" si="9"/>
        <v>12.76</v>
      </c>
      <c r="H187" s="3">
        <f t="shared" si="10"/>
        <v>162.8176</v>
      </c>
    </row>
    <row r="188" spans="1:8" x14ac:dyDescent="0.3">
      <c r="A188" t="s">
        <v>207</v>
      </c>
      <c r="B188">
        <v>31.44</v>
      </c>
      <c r="C188">
        <v>345.12</v>
      </c>
      <c r="D188">
        <v>51.6</v>
      </c>
      <c r="E188">
        <v>86.16</v>
      </c>
      <c r="F188" s="3">
        <f t="shared" si="11"/>
        <v>78.678400000000011</v>
      </c>
      <c r="G188" s="3">
        <f t="shared" si="9"/>
        <v>47.238400000000013</v>
      </c>
      <c r="H188" s="3">
        <f t="shared" si="10"/>
        <v>2231.4664345600013</v>
      </c>
    </row>
    <row r="189" spans="1:8" x14ac:dyDescent="0.3">
      <c r="A189" t="s">
        <v>208</v>
      </c>
      <c r="B189">
        <v>21.12</v>
      </c>
      <c r="C189">
        <v>304.56</v>
      </c>
      <c r="D189">
        <v>25.56</v>
      </c>
      <c r="E189">
        <v>36</v>
      </c>
      <c r="F189" s="3">
        <f t="shared" si="11"/>
        <v>70.807600000000008</v>
      </c>
      <c r="G189" s="3">
        <f t="shared" si="9"/>
        <v>49.687600000000003</v>
      </c>
      <c r="H189" s="3">
        <f t="shared" si="10"/>
        <v>2468.8575937600003</v>
      </c>
    </row>
    <row r="190" spans="1:8" x14ac:dyDescent="0.3">
      <c r="A190" t="s">
        <v>209</v>
      </c>
      <c r="B190">
        <v>27.12</v>
      </c>
      <c r="C190">
        <v>246</v>
      </c>
      <c r="D190">
        <v>54.12</v>
      </c>
      <c r="E190">
        <v>23.52</v>
      </c>
      <c r="F190" s="3">
        <f t="shared" si="11"/>
        <v>59.506000000000007</v>
      </c>
      <c r="G190" s="3">
        <f t="shared" si="9"/>
        <v>32.38600000000001</v>
      </c>
      <c r="H190" s="3">
        <f t="shared" si="10"/>
        <v>1048.8529960000005</v>
      </c>
    </row>
    <row r="191" spans="1:8" x14ac:dyDescent="0.3">
      <c r="A191" t="s">
        <v>210</v>
      </c>
      <c r="B191">
        <v>12.36</v>
      </c>
      <c r="C191">
        <v>167.4</v>
      </c>
      <c r="D191">
        <v>2.52</v>
      </c>
      <c r="E191">
        <v>31.92</v>
      </c>
      <c r="F191" s="3">
        <f t="shared" si="11"/>
        <v>43.186</v>
      </c>
      <c r="G191" s="3">
        <f t="shared" si="9"/>
        <v>30.826000000000001</v>
      </c>
      <c r="H191" s="3">
        <f t="shared" si="10"/>
        <v>950.24227600000006</v>
      </c>
    </row>
    <row r="192" spans="1:8" x14ac:dyDescent="0.3">
      <c r="A192" t="s">
        <v>211</v>
      </c>
      <c r="B192">
        <v>20.76</v>
      </c>
      <c r="C192">
        <v>229.32</v>
      </c>
      <c r="D192">
        <v>34.44</v>
      </c>
      <c r="E192">
        <v>21.84</v>
      </c>
      <c r="F192" s="3">
        <f t="shared" si="11"/>
        <v>55.99</v>
      </c>
      <c r="G192" s="3">
        <f t="shared" si="9"/>
        <v>35.230000000000004</v>
      </c>
      <c r="H192" s="3">
        <f t="shared" si="10"/>
        <v>1241.1529000000003</v>
      </c>
    </row>
    <row r="193" spans="1:8" x14ac:dyDescent="0.3">
      <c r="A193" t="s">
        <v>212</v>
      </c>
      <c r="B193">
        <v>19.079999999999998</v>
      </c>
      <c r="C193">
        <v>343.2</v>
      </c>
      <c r="D193">
        <v>16.68</v>
      </c>
      <c r="E193">
        <v>4.4400000000000004</v>
      </c>
      <c r="F193" s="3">
        <f t="shared" si="11"/>
        <v>78.7624</v>
      </c>
      <c r="G193" s="3">
        <f t="shared" si="9"/>
        <v>59.682400000000001</v>
      </c>
      <c r="H193" s="3">
        <f t="shared" si="10"/>
        <v>3561.9888697599999</v>
      </c>
    </row>
    <row r="194" spans="1:8" x14ac:dyDescent="0.3">
      <c r="A194" t="s">
        <v>213</v>
      </c>
      <c r="B194">
        <v>8.0399999999999991</v>
      </c>
      <c r="C194">
        <v>22.44</v>
      </c>
      <c r="D194">
        <v>14.52</v>
      </c>
      <c r="E194">
        <v>28.08</v>
      </c>
      <c r="F194" s="3">
        <f t="shared" si="11"/>
        <v>14.352399999999999</v>
      </c>
      <c r="G194" s="3">
        <f t="shared" si="9"/>
        <v>6.3124000000000002</v>
      </c>
      <c r="H194" s="3">
        <f t="shared" si="10"/>
        <v>39.846393760000005</v>
      </c>
    </row>
    <row r="195" spans="1:8" x14ac:dyDescent="0.3">
      <c r="A195" t="s">
        <v>214</v>
      </c>
      <c r="B195">
        <v>12.96</v>
      </c>
      <c r="C195">
        <v>47.4</v>
      </c>
      <c r="D195">
        <v>49.32</v>
      </c>
      <c r="E195">
        <v>6.96</v>
      </c>
      <c r="F195" s="3">
        <f t="shared" si="11"/>
        <v>19.903600000000001</v>
      </c>
      <c r="G195" s="3">
        <f t="shared" si="9"/>
        <v>6.9436</v>
      </c>
      <c r="H195" s="3">
        <f t="shared" si="10"/>
        <v>48.213580960000002</v>
      </c>
    </row>
    <row r="196" spans="1:8" x14ac:dyDescent="0.3">
      <c r="A196" t="s">
        <v>215</v>
      </c>
      <c r="B196">
        <v>11.88</v>
      </c>
      <c r="C196">
        <v>90.6</v>
      </c>
      <c r="D196">
        <v>12.96</v>
      </c>
      <c r="E196">
        <v>7.2</v>
      </c>
      <c r="F196" s="3">
        <f t="shared" si="11"/>
        <v>28.177600000000002</v>
      </c>
      <c r="G196" s="3">
        <f t="shared" si="9"/>
        <v>16.297600000000003</v>
      </c>
      <c r="H196" s="3">
        <f t="shared" si="10"/>
        <v>265.61176576000008</v>
      </c>
    </row>
    <row r="197" spans="1:8" x14ac:dyDescent="0.3">
      <c r="A197" t="s">
        <v>216</v>
      </c>
      <c r="B197">
        <v>7.08</v>
      </c>
      <c r="C197">
        <v>20.64</v>
      </c>
      <c r="D197">
        <v>4.92</v>
      </c>
      <c r="E197">
        <v>37.92</v>
      </c>
      <c r="F197" s="3">
        <f t="shared" ref="F197:F204" si="12">$B$2+SUMPRODUCT($C$2:$E$2,C197:E197)</f>
        <v>13.798</v>
      </c>
      <c r="G197" s="3">
        <f t="shared" si="9"/>
        <v>6.718</v>
      </c>
      <c r="H197" s="3">
        <f t="shared" si="10"/>
        <v>45.131523999999999</v>
      </c>
    </row>
    <row r="198" spans="1:8" x14ac:dyDescent="0.3">
      <c r="A198" t="s">
        <v>217</v>
      </c>
      <c r="B198">
        <v>23.52</v>
      </c>
      <c r="C198">
        <v>200.16</v>
      </c>
      <c r="D198">
        <v>50.4</v>
      </c>
      <c r="E198">
        <v>4.32</v>
      </c>
      <c r="F198" s="3">
        <f t="shared" si="12"/>
        <v>50.492800000000003</v>
      </c>
      <c r="G198" s="3">
        <f t="shared" ref="G198:G204" si="13">F198-B198</f>
        <v>26.972800000000003</v>
      </c>
      <c r="H198" s="3">
        <f t="shared" ref="H198:H204" si="14">G198^2</f>
        <v>727.53193984000018</v>
      </c>
    </row>
    <row r="199" spans="1:8" x14ac:dyDescent="0.3">
      <c r="A199" t="s">
        <v>218</v>
      </c>
      <c r="B199">
        <v>20.76</v>
      </c>
      <c r="C199">
        <v>179.64</v>
      </c>
      <c r="D199">
        <v>42.72</v>
      </c>
      <c r="E199">
        <v>7.2</v>
      </c>
      <c r="F199" s="3">
        <f t="shared" si="12"/>
        <v>46.283199999999994</v>
      </c>
      <c r="G199" s="3">
        <f t="shared" si="13"/>
        <v>25.523199999999992</v>
      </c>
      <c r="H199" s="3">
        <f t="shared" si="14"/>
        <v>651.43373823999957</v>
      </c>
    </row>
    <row r="200" spans="1:8" x14ac:dyDescent="0.3">
      <c r="A200" t="s">
        <v>219</v>
      </c>
      <c r="B200">
        <v>9.1199999999999992</v>
      </c>
      <c r="C200">
        <v>45.84</v>
      </c>
      <c r="D200">
        <v>4.4400000000000004</v>
      </c>
      <c r="E200">
        <v>16.559999999999999</v>
      </c>
      <c r="F200" s="3">
        <f t="shared" si="12"/>
        <v>19.046800000000001</v>
      </c>
      <c r="G200" s="3">
        <f t="shared" si="13"/>
        <v>9.9268000000000018</v>
      </c>
      <c r="H200" s="3">
        <f t="shared" si="14"/>
        <v>98.541358240000037</v>
      </c>
    </row>
    <row r="201" spans="1:8" x14ac:dyDescent="0.3">
      <c r="A201" t="s">
        <v>220</v>
      </c>
      <c r="B201">
        <v>11.64</v>
      </c>
      <c r="C201">
        <v>113.04</v>
      </c>
      <c r="D201">
        <v>5.88</v>
      </c>
      <c r="E201">
        <v>9.7200000000000006</v>
      </c>
      <c r="F201" s="3">
        <f t="shared" si="12"/>
        <v>32.569600000000008</v>
      </c>
      <c r="G201" s="3">
        <f t="shared" si="13"/>
        <v>20.929600000000008</v>
      </c>
      <c r="H201" s="3">
        <f t="shared" si="14"/>
        <v>438.0481561600003</v>
      </c>
    </row>
    <row r="202" spans="1:8" x14ac:dyDescent="0.3">
      <c r="A202" t="s">
        <v>221</v>
      </c>
      <c r="B202">
        <v>15.36</v>
      </c>
      <c r="C202">
        <v>212.4</v>
      </c>
      <c r="D202">
        <v>11.16</v>
      </c>
      <c r="E202">
        <v>7.68</v>
      </c>
      <c r="F202" s="3">
        <f t="shared" si="12"/>
        <v>52.514800000000008</v>
      </c>
      <c r="G202" s="3">
        <f t="shared" si="13"/>
        <v>37.154800000000009</v>
      </c>
      <c r="H202" s="3">
        <f t="shared" si="14"/>
        <v>1380.4791630400007</v>
      </c>
    </row>
    <row r="203" spans="1:8" x14ac:dyDescent="0.3">
      <c r="A203" t="s">
        <v>222</v>
      </c>
      <c r="B203">
        <v>30.6</v>
      </c>
      <c r="C203">
        <v>340.32</v>
      </c>
      <c r="D203">
        <v>50.4</v>
      </c>
      <c r="E203">
        <v>79.44</v>
      </c>
      <c r="F203" s="3">
        <f t="shared" si="12"/>
        <v>77.773600000000016</v>
      </c>
      <c r="G203" s="3">
        <f t="shared" si="13"/>
        <v>47.173600000000015</v>
      </c>
      <c r="H203" s="3">
        <f t="shared" si="14"/>
        <v>2225.3485369600012</v>
      </c>
    </row>
    <row r="204" spans="1:8" x14ac:dyDescent="0.3">
      <c r="A204" t="s">
        <v>223</v>
      </c>
      <c r="B204">
        <v>16.079999999999998</v>
      </c>
      <c r="C204">
        <v>278.52</v>
      </c>
      <c r="D204">
        <v>10.32</v>
      </c>
      <c r="E204">
        <v>10.44</v>
      </c>
      <c r="F204" s="3">
        <f t="shared" si="12"/>
        <v>65.702799999999996</v>
      </c>
      <c r="G204" s="3">
        <f t="shared" si="13"/>
        <v>49.622799999999998</v>
      </c>
      <c r="H204" s="3">
        <f t="shared" si="14"/>
        <v>2462.4222798399996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715-A899-42D5-B9A6-F79378E1928D}">
  <dimension ref="A1:H205"/>
  <sheetViews>
    <sheetView zoomScale="120" zoomScaleNormal="120" workbookViewId="0">
      <selection activeCell="C17" sqref="C17"/>
    </sheetView>
  </sheetViews>
  <sheetFormatPr defaultRowHeight="16.5" x14ac:dyDescent="0.3"/>
  <cols>
    <col min="1" max="1" width="11.33203125" customWidth="1"/>
    <col min="2" max="2" width="12" bestFit="1" customWidth="1"/>
    <col min="3" max="3" width="12.5546875" bestFit="1" customWidth="1"/>
    <col min="4" max="5" width="12" bestFit="1" customWidth="1"/>
    <col min="6" max="6" width="13.77734375" bestFit="1" customWidth="1"/>
    <col min="7" max="7" width="13.77734375" customWidth="1"/>
    <col min="8" max="8" width="12" bestFit="1" customWidth="1"/>
    <col min="9" max="9" width="3" customWidth="1"/>
  </cols>
  <sheetData>
    <row r="1" spans="1:8" ht="17.25" thickBot="1" x14ac:dyDescent="0.35">
      <c r="A1" s="18" t="s">
        <v>44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6</v>
      </c>
      <c r="H1" s="26">
        <f>SUM(H6:H205)</f>
        <v>6023.6969814145996</v>
      </c>
    </row>
    <row r="2" spans="1:8" ht="18" thickTop="1" thickBot="1" x14ac:dyDescent="0.35">
      <c r="A2" s="19" t="str">
        <f>LeastSquares!I1</f>
        <v>C18</v>
      </c>
      <c r="B2" s="2">
        <f>VLOOKUP($A2,LeastSquares!$A$1:$E$48,COLUMN(LeastSquares!B$1),FALSE)</f>
        <v>3.9398236767322099</v>
      </c>
      <c r="C2" s="2">
        <f>VLOOKUP($A2,LeastSquares!$A$1:$E$48,COLUMN(LeastSquares!C$1),FALSE)</f>
        <v>6.2706880988428498E-2</v>
      </c>
      <c r="D2" s="2">
        <f>VLOOKUP($A2,LeastSquares!$A$1:$E$48,COLUMN(LeastSquares!D$1),FALSE)</f>
        <v>0.24040795521696401</v>
      </c>
      <c r="E2" s="2">
        <f>VLOOKUP($A2,LeastSquares!$A$1:$E$48,COLUMN(LeastSquares!E$1),FALSE)</f>
        <v>-5.0378650878361202E-3</v>
      </c>
    </row>
    <row r="3" spans="1:8" ht="17.25" thickTop="1" x14ac:dyDescent="0.3"/>
    <row r="4" spans="1:8" x14ac:dyDescent="0.3">
      <c r="A4" s="17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17"/>
      <c r="G4" s="17"/>
      <c r="H4" s="17"/>
    </row>
    <row r="5" spans="1:8" ht="46.5" customHeight="1" x14ac:dyDescent="0.3">
      <c r="A5" s="16" t="s">
        <v>45</v>
      </c>
      <c r="B5" s="16" t="s">
        <v>46</v>
      </c>
      <c r="C5" s="16" t="s">
        <v>47</v>
      </c>
      <c r="D5" s="16" t="s">
        <v>224</v>
      </c>
      <c r="E5" s="16" t="s">
        <v>225</v>
      </c>
      <c r="F5" s="16" t="s">
        <v>227</v>
      </c>
      <c r="G5" s="16" t="s">
        <v>228</v>
      </c>
      <c r="H5" s="16" t="s">
        <v>5</v>
      </c>
    </row>
    <row r="6" spans="1:8" x14ac:dyDescent="0.3">
      <c r="A6" t="s">
        <v>19</v>
      </c>
      <c r="B6">
        <v>26.52</v>
      </c>
      <c r="C6">
        <v>276.12</v>
      </c>
      <c r="D6">
        <v>45.36</v>
      </c>
      <c r="E6">
        <v>83.04</v>
      </c>
      <c r="F6">
        <f>$B$2+SUMPRODUCT($C$2:$E$2,C6:E6)</f>
        <v>31.741008187004663</v>
      </c>
      <c r="G6">
        <f>F6-B6</f>
        <v>5.2210081870046636</v>
      </c>
      <c r="H6">
        <f>G6^2</f>
        <v>27.258926488769724</v>
      </c>
    </row>
    <row r="7" spans="1:8" x14ac:dyDescent="0.3">
      <c r="A7" t="s">
        <v>20</v>
      </c>
      <c r="B7">
        <v>12.48</v>
      </c>
      <c r="C7">
        <v>53.4</v>
      </c>
      <c r="D7">
        <v>47.16</v>
      </c>
      <c r="E7">
        <v>54.12</v>
      </c>
      <c r="F7">
        <f t="shared" ref="F7:F70" si="0">$B$2+SUMPRODUCT($C$2:$E$2,C7:E7)</f>
        <v>18.353361030992623</v>
      </c>
      <c r="G7">
        <f t="shared" ref="G7:G70" si="1">F7-B7</f>
        <v>5.8733610309926227</v>
      </c>
      <c r="H7">
        <f t="shared" ref="H7:H70" si="2">G7^2</f>
        <v>34.496369800382723</v>
      </c>
    </row>
    <row r="8" spans="1:8" x14ac:dyDescent="0.3">
      <c r="A8" t="s">
        <v>21</v>
      </c>
      <c r="B8">
        <v>11.16</v>
      </c>
      <c r="C8">
        <v>20.64</v>
      </c>
      <c r="D8">
        <v>55.08</v>
      </c>
      <c r="E8">
        <v>83.16</v>
      </c>
      <c r="F8">
        <f t="shared" si="0"/>
        <v>18.0568150129793</v>
      </c>
      <c r="G8">
        <f t="shared" si="1"/>
        <v>6.8968150129792996</v>
      </c>
      <c r="H8">
        <f t="shared" si="2"/>
        <v>47.566057323256658</v>
      </c>
    </row>
    <row r="9" spans="1:8" x14ac:dyDescent="0.3">
      <c r="A9" t="s">
        <v>22</v>
      </c>
      <c r="B9">
        <v>22.2</v>
      </c>
      <c r="C9">
        <v>181.8</v>
      </c>
      <c r="D9">
        <v>49.56</v>
      </c>
      <c r="E9">
        <v>70.2</v>
      </c>
      <c r="F9">
        <f t="shared" si="0"/>
        <v>26.900894771815153</v>
      </c>
      <c r="G9">
        <f t="shared" si="1"/>
        <v>4.7008947718151539</v>
      </c>
      <c r="H9">
        <f t="shared" si="2"/>
        <v>22.098411655679048</v>
      </c>
    </row>
    <row r="10" spans="1:8" x14ac:dyDescent="0.3">
      <c r="A10" t="s">
        <v>23</v>
      </c>
      <c r="B10">
        <v>15.48</v>
      </c>
      <c r="C10">
        <v>216.96</v>
      </c>
      <c r="D10">
        <v>12.96</v>
      </c>
      <c r="E10">
        <v>70.08</v>
      </c>
      <c r="F10">
        <f t="shared" si="0"/>
        <v>20.307342090237952</v>
      </c>
      <c r="G10">
        <f t="shared" si="1"/>
        <v>4.827342090237952</v>
      </c>
      <c r="H10">
        <f t="shared" si="2"/>
        <v>23.30323165618292</v>
      </c>
    </row>
    <row r="11" spans="1:8" x14ac:dyDescent="0.3">
      <c r="A11" t="s">
        <v>24</v>
      </c>
      <c r="B11">
        <v>8.64</v>
      </c>
      <c r="C11">
        <v>10.44</v>
      </c>
      <c r="D11">
        <v>58.68</v>
      </c>
      <c r="E11">
        <v>90</v>
      </c>
      <c r="F11">
        <f t="shared" si="0"/>
        <v>18.248214468477599</v>
      </c>
      <c r="G11">
        <f t="shared" si="1"/>
        <v>9.6082144684775983</v>
      </c>
      <c r="H11">
        <f t="shared" si="2"/>
        <v>92.317785272262256</v>
      </c>
    </row>
    <row r="12" spans="1:8" x14ac:dyDescent="0.3">
      <c r="A12" t="s">
        <v>25</v>
      </c>
      <c r="B12">
        <v>14.16</v>
      </c>
      <c r="C12">
        <v>69</v>
      </c>
      <c r="D12">
        <v>39.36</v>
      </c>
      <c r="E12">
        <v>28.2</v>
      </c>
      <c r="F12">
        <f t="shared" si="0"/>
        <v>17.586987786796499</v>
      </c>
      <c r="G12">
        <f t="shared" si="1"/>
        <v>3.4269877867964986</v>
      </c>
      <c r="H12">
        <f>G12^2</f>
        <v>11.744245290852364</v>
      </c>
    </row>
    <row r="13" spans="1:8" x14ac:dyDescent="0.3">
      <c r="A13" t="s">
        <v>26</v>
      </c>
      <c r="B13">
        <v>15.84</v>
      </c>
      <c r="C13">
        <v>144.24</v>
      </c>
      <c r="D13">
        <v>23.52</v>
      </c>
      <c r="E13">
        <v>13.92</v>
      </c>
      <c r="F13">
        <f t="shared" si="0"/>
        <v>18.568932215183452</v>
      </c>
      <c r="G13">
        <f t="shared" si="1"/>
        <v>2.7289322151834519</v>
      </c>
      <c r="H13">
        <f t="shared" si="2"/>
        <v>7.4470710350660614</v>
      </c>
    </row>
    <row r="14" spans="1:8" x14ac:dyDescent="0.3">
      <c r="A14" t="s">
        <v>27</v>
      </c>
      <c r="B14">
        <v>5.76</v>
      </c>
      <c r="C14">
        <v>10.32</v>
      </c>
      <c r="D14">
        <v>2.52</v>
      </c>
      <c r="E14">
        <v>1.2</v>
      </c>
      <c r="F14">
        <f t="shared" si="0"/>
        <v>5.1867412975741374</v>
      </c>
      <c r="G14">
        <f t="shared" si="1"/>
        <v>-0.57325870242586241</v>
      </c>
      <c r="H14">
        <f t="shared" si="2"/>
        <v>0.32862553990698345</v>
      </c>
    </row>
    <row r="15" spans="1:8" x14ac:dyDescent="0.3">
      <c r="A15" t="s">
        <v>28</v>
      </c>
      <c r="B15">
        <v>12.72</v>
      </c>
      <c r="C15">
        <v>239.76</v>
      </c>
      <c r="D15">
        <v>3.12</v>
      </c>
      <c r="E15">
        <v>25.44</v>
      </c>
      <c r="F15">
        <f t="shared" si="0"/>
        <v>19.596334994960202</v>
      </c>
      <c r="G15">
        <f t="shared" si="1"/>
        <v>6.8763349949602013</v>
      </c>
      <c r="H15">
        <f t="shared" si="2"/>
        <v>47.283982962914308</v>
      </c>
    </row>
    <row r="16" spans="1:8" x14ac:dyDescent="0.3">
      <c r="A16" t="s">
        <v>29</v>
      </c>
      <c r="B16">
        <v>10.32</v>
      </c>
      <c r="C16">
        <v>79.319999999999993</v>
      </c>
      <c r="D16">
        <v>6.96</v>
      </c>
      <c r="E16">
        <v>29.04</v>
      </c>
      <c r="F16">
        <f t="shared" si="0"/>
        <v>10.440673242893666</v>
      </c>
      <c r="G16">
        <f t="shared" si="1"/>
        <v>0.1206732428936661</v>
      </c>
      <c r="H16">
        <f t="shared" si="2"/>
        <v>1.4562031550473736E-2</v>
      </c>
    </row>
    <row r="17" spans="1:8" x14ac:dyDescent="0.3">
      <c r="A17" t="s">
        <v>30</v>
      </c>
      <c r="B17">
        <v>20.88</v>
      </c>
      <c r="C17">
        <v>257.64</v>
      </c>
      <c r="D17">
        <v>28.8</v>
      </c>
      <c r="E17">
        <v>4.8</v>
      </c>
      <c r="F17">
        <f t="shared" si="0"/>
        <v>26.995191852417882</v>
      </c>
      <c r="G17">
        <f t="shared" si="1"/>
        <v>6.1151918524178832</v>
      </c>
      <c r="H17">
        <f t="shared" si="2"/>
        <v>37.395571391878065</v>
      </c>
    </row>
    <row r="18" spans="1:8" x14ac:dyDescent="0.3">
      <c r="A18" t="s">
        <v>31</v>
      </c>
      <c r="B18">
        <v>11.04</v>
      </c>
      <c r="C18">
        <v>28.56</v>
      </c>
      <c r="D18">
        <v>42.12</v>
      </c>
      <c r="E18">
        <v>79.08</v>
      </c>
      <c r="F18">
        <f t="shared" si="0"/>
        <v>15.45832090035417</v>
      </c>
      <c r="G18">
        <f t="shared" si="1"/>
        <v>4.4183209003541712</v>
      </c>
      <c r="H18">
        <f t="shared" si="2"/>
        <v>19.521559578506494</v>
      </c>
    </row>
    <row r="19" spans="1:8" x14ac:dyDescent="0.3">
      <c r="A19" t="s">
        <v>32</v>
      </c>
      <c r="B19">
        <v>11.64</v>
      </c>
      <c r="C19">
        <v>117</v>
      </c>
      <c r="D19">
        <v>9.1199999999999992</v>
      </c>
      <c r="E19">
        <v>8.64</v>
      </c>
      <c r="F19">
        <f t="shared" si="0"/>
        <v>13.425522149598153</v>
      </c>
      <c r="G19">
        <f t="shared" si="1"/>
        <v>1.7855221495981528</v>
      </c>
      <c r="H19">
        <f t="shared" si="2"/>
        <v>3.1880893467056084</v>
      </c>
    </row>
    <row r="20" spans="1:8" x14ac:dyDescent="0.3">
      <c r="A20" t="s">
        <v>33</v>
      </c>
      <c r="B20">
        <v>22.8</v>
      </c>
      <c r="C20">
        <v>244.92</v>
      </c>
      <c r="D20">
        <v>39.479999999999997</v>
      </c>
      <c r="E20">
        <v>55.2</v>
      </c>
      <c r="F20">
        <f t="shared" si="0"/>
        <v>28.511208887535304</v>
      </c>
      <c r="G20">
        <f t="shared" si="1"/>
        <v>5.7112088875353031</v>
      </c>
      <c r="H20">
        <f t="shared" si="2"/>
        <v>32.617906957062232</v>
      </c>
    </row>
    <row r="21" spans="1:8" x14ac:dyDescent="0.3">
      <c r="A21" t="s">
        <v>34</v>
      </c>
      <c r="B21">
        <v>26.88</v>
      </c>
      <c r="C21">
        <v>234.48</v>
      </c>
      <c r="D21">
        <v>57.24</v>
      </c>
      <c r="E21">
        <v>63.48</v>
      </c>
      <c r="F21">
        <f t="shared" si="0"/>
        <v>32.084480811742104</v>
      </c>
      <c r="G21">
        <f t="shared" si="1"/>
        <v>5.2044808117421049</v>
      </c>
      <c r="H21">
        <f t="shared" si="2"/>
        <v>27.086620519791758</v>
      </c>
    </row>
    <row r="22" spans="1:8" x14ac:dyDescent="0.3">
      <c r="A22" t="s">
        <v>35</v>
      </c>
      <c r="B22">
        <v>15</v>
      </c>
      <c r="C22">
        <v>81.36</v>
      </c>
      <c r="D22">
        <v>43.92</v>
      </c>
      <c r="E22">
        <v>136.80000000000001</v>
      </c>
      <c r="F22">
        <f t="shared" si="0"/>
        <v>18.911192963063829</v>
      </c>
      <c r="G22">
        <f t="shared" si="1"/>
        <v>3.9111929630638294</v>
      </c>
      <c r="H22">
        <f t="shared" si="2"/>
        <v>15.297430394320017</v>
      </c>
    </row>
    <row r="23" spans="1:8" x14ac:dyDescent="0.3">
      <c r="A23" t="s">
        <v>36</v>
      </c>
      <c r="B23">
        <v>29.28</v>
      </c>
      <c r="C23">
        <v>337.68</v>
      </c>
      <c r="D23">
        <v>47.52</v>
      </c>
      <c r="E23">
        <v>66.959999999999994</v>
      </c>
      <c r="F23">
        <f t="shared" si="0"/>
        <v>36.201533834533372</v>
      </c>
      <c r="G23">
        <f t="shared" si="1"/>
        <v>6.9215338345333706</v>
      </c>
      <c r="H23">
        <f t="shared" si="2"/>
        <v>47.907630622590226</v>
      </c>
    </row>
    <row r="24" spans="1:8" x14ac:dyDescent="0.3">
      <c r="A24" t="s">
        <v>37</v>
      </c>
      <c r="B24">
        <v>13.56</v>
      </c>
      <c r="C24">
        <v>83.04</v>
      </c>
      <c r="D24">
        <v>24.6</v>
      </c>
      <c r="E24">
        <v>21.96</v>
      </c>
      <c r="F24">
        <f t="shared" si="0"/>
        <v>14.950407255019746</v>
      </c>
      <c r="G24">
        <f t="shared" si="1"/>
        <v>1.3904072550197455</v>
      </c>
      <c r="H24">
        <f t="shared" si="2"/>
        <v>1.9332323348115437</v>
      </c>
    </row>
    <row r="25" spans="1:8" x14ac:dyDescent="0.3">
      <c r="A25" t="s">
        <v>38</v>
      </c>
      <c r="B25">
        <v>17.52</v>
      </c>
      <c r="C25">
        <v>176.76</v>
      </c>
      <c r="D25">
        <v>28.68</v>
      </c>
      <c r="E25">
        <v>22.92</v>
      </c>
      <c r="F25">
        <f t="shared" si="0"/>
        <v>21.803324248056153</v>
      </c>
      <c r="G25">
        <f t="shared" si="1"/>
        <v>4.2833242480561537</v>
      </c>
      <c r="H25">
        <f t="shared" si="2"/>
        <v>18.346866613985814</v>
      </c>
    </row>
    <row r="26" spans="1:8" x14ac:dyDescent="0.3">
      <c r="A26" t="s">
        <v>39</v>
      </c>
      <c r="B26">
        <v>21.6</v>
      </c>
      <c r="C26">
        <v>262.08</v>
      </c>
      <c r="D26">
        <v>33.24</v>
      </c>
      <c r="E26">
        <v>64.08</v>
      </c>
      <c r="F26">
        <f t="shared" si="0"/>
        <v>28.042377082762897</v>
      </c>
      <c r="G26">
        <f t="shared" si="1"/>
        <v>6.4423770827628957</v>
      </c>
      <c r="H26">
        <f t="shared" si="2"/>
        <v>41.504222476508559</v>
      </c>
    </row>
    <row r="27" spans="1:8" x14ac:dyDescent="0.3">
      <c r="A27" t="s">
        <v>40</v>
      </c>
      <c r="B27">
        <v>15</v>
      </c>
      <c r="C27">
        <v>284.88</v>
      </c>
      <c r="D27">
        <v>6.12</v>
      </c>
      <c r="E27">
        <v>28.2</v>
      </c>
      <c r="F27">
        <f t="shared" si="0"/>
        <v>23.13298882316656</v>
      </c>
      <c r="G27">
        <f t="shared" si="1"/>
        <v>8.1329888231665599</v>
      </c>
      <c r="H27">
        <f t="shared" si="2"/>
        <v>66.145507197752181</v>
      </c>
    </row>
    <row r="28" spans="1:8" x14ac:dyDescent="0.3">
      <c r="A28" t="s">
        <v>41</v>
      </c>
      <c r="B28">
        <v>6.72</v>
      </c>
      <c r="C28">
        <v>15.84</v>
      </c>
      <c r="D28">
        <v>19.079999999999998</v>
      </c>
      <c r="E28">
        <v>59.52</v>
      </c>
      <c r="F28">
        <f t="shared" si="0"/>
        <v>9.2202307271005832</v>
      </c>
      <c r="G28">
        <f t="shared" si="1"/>
        <v>2.5002307271005835</v>
      </c>
      <c r="H28">
        <f t="shared" si="2"/>
        <v>6.2511536887379124</v>
      </c>
    </row>
    <row r="29" spans="1:8" x14ac:dyDescent="0.3">
      <c r="A29" t="s">
        <v>42</v>
      </c>
      <c r="B29">
        <v>18.600000000000001</v>
      </c>
      <c r="C29">
        <v>273.95999999999998</v>
      </c>
      <c r="D29">
        <v>20.28</v>
      </c>
      <c r="E29">
        <v>31.44</v>
      </c>
      <c r="F29">
        <f t="shared" si="0"/>
        <v>25.836083645760542</v>
      </c>
      <c r="G29">
        <f t="shared" si="1"/>
        <v>7.2360836457605409</v>
      </c>
      <c r="H29">
        <f t="shared" si="2"/>
        <v>52.360906528443159</v>
      </c>
    </row>
    <row r="30" spans="1:8" x14ac:dyDescent="0.3">
      <c r="A30" t="s">
        <v>48</v>
      </c>
      <c r="B30">
        <v>11.64</v>
      </c>
      <c r="C30">
        <v>74.760000000000005</v>
      </c>
      <c r="D30">
        <v>15.12</v>
      </c>
      <c r="E30">
        <v>21.96</v>
      </c>
      <c r="F30">
        <f t="shared" si="0"/>
        <v>12.152126864978738</v>
      </c>
      <c r="G30">
        <f t="shared" si="1"/>
        <v>0.51212686497873783</v>
      </c>
      <c r="H30">
        <f t="shared" si="2"/>
        <v>0.26227392583295034</v>
      </c>
    </row>
    <row r="31" spans="1:8" x14ac:dyDescent="0.3">
      <c r="A31" t="s">
        <v>49</v>
      </c>
      <c r="B31">
        <v>14.4</v>
      </c>
      <c r="C31">
        <v>315.48</v>
      </c>
      <c r="D31">
        <v>4.2</v>
      </c>
      <c r="E31">
        <v>23.4</v>
      </c>
      <c r="F31">
        <f t="shared" si="0"/>
        <v>24.614417859817518</v>
      </c>
      <c r="G31">
        <f t="shared" si="1"/>
        <v>10.214417859817518</v>
      </c>
      <c r="H31">
        <f t="shared" si="2"/>
        <v>104.33433221495908</v>
      </c>
    </row>
    <row r="32" spans="1:8" x14ac:dyDescent="0.3">
      <c r="A32" t="s">
        <v>50</v>
      </c>
      <c r="B32">
        <v>18</v>
      </c>
      <c r="C32">
        <v>171.48</v>
      </c>
      <c r="D32">
        <v>35.159999999999997</v>
      </c>
      <c r="E32">
        <v>15.12</v>
      </c>
      <c r="F32">
        <f t="shared" si="0"/>
        <v>23.069370813928302</v>
      </c>
      <c r="G32">
        <f t="shared" si="1"/>
        <v>5.0693708139283018</v>
      </c>
      <c r="H32">
        <f t="shared" si="2"/>
        <v>25.698520449108091</v>
      </c>
    </row>
    <row r="33" spans="1:8" x14ac:dyDescent="0.3">
      <c r="A33" t="s">
        <v>51</v>
      </c>
      <c r="B33">
        <v>19.079999999999998</v>
      </c>
      <c r="C33">
        <v>288.12</v>
      </c>
      <c r="D33">
        <v>20.04</v>
      </c>
      <c r="E33">
        <v>27.48</v>
      </c>
      <c r="F33">
        <f t="shared" si="0"/>
        <v>26.68626511705245</v>
      </c>
      <c r="G33">
        <f t="shared" si="1"/>
        <v>7.6062651170524518</v>
      </c>
      <c r="H33">
        <f t="shared" si="2"/>
        <v>57.855269030888948</v>
      </c>
    </row>
    <row r="34" spans="1:8" x14ac:dyDescent="0.3">
      <c r="A34" t="s">
        <v>52</v>
      </c>
      <c r="B34">
        <v>22.68</v>
      </c>
      <c r="C34">
        <v>298.56</v>
      </c>
      <c r="D34">
        <v>32.520000000000003</v>
      </c>
      <c r="E34">
        <v>27.48</v>
      </c>
      <c r="F34">
        <f t="shared" si="0"/>
        <v>30.341216235679358</v>
      </c>
      <c r="G34">
        <f t="shared" si="1"/>
        <v>7.6612162356793583</v>
      </c>
      <c r="H34">
        <f t="shared" si="2"/>
        <v>58.694234209836999</v>
      </c>
    </row>
    <row r="35" spans="1:8" x14ac:dyDescent="0.3">
      <c r="A35" t="s">
        <v>53</v>
      </c>
      <c r="B35">
        <v>12.6</v>
      </c>
      <c r="C35">
        <v>84.72</v>
      </c>
      <c r="D35">
        <v>19.2</v>
      </c>
      <c r="E35">
        <v>48.96</v>
      </c>
      <c r="F35">
        <f t="shared" si="0"/>
        <v>13.621529499537125</v>
      </c>
      <c r="G35">
        <f t="shared" si="1"/>
        <v>1.0215294995371256</v>
      </c>
      <c r="H35">
        <f t="shared" si="2"/>
        <v>1.0435225184245702</v>
      </c>
    </row>
    <row r="36" spans="1:8" x14ac:dyDescent="0.3">
      <c r="A36" t="s">
        <v>54</v>
      </c>
      <c r="B36">
        <v>25.68</v>
      </c>
      <c r="C36">
        <v>351.48</v>
      </c>
      <c r="D36">
        <v>33.96</v>
      </c>
      <c r="E36">
        <v>51.84</v>
      </c>
      <c r="F36">
        <f t="shared" si="0"/>
        <v>33.883129439559731</v>
      </c>
      <c r="G36">
        <f t="shared" si="1"/>
        <v>8.2031294395597314</v>
      </c>
      <c r="H36">
        <f t="shared" si="2"/>
        <v>67.291332602171551</v>
      </c>
    </row>
    <row r="37" spans="1:8" x14ac:dyDescent="0.3">
      <c r="A37" t="s">
        <v>55</v>
      </c>
      <c r="B37">
        <v>14.28</v>
      </c>
      <c r="C37">
        <v>135.47999999999999</v>
      </c>
      <c r="D37">
        <v>20.88</v>
      </c>
      <c r="E37">
        <v>46.32</v>
      </c>
      <c r="F37">
        <f t="shared" si="0"/>
        <v>17.221716107106143</v>
      </c>
      <c r="G37">
        <f t="shared" si="1"/>
        <v>2.941716107106144</v>
      </c>
      <c r="H37">
        <f t="shared" si="2"/>
        <v>8.6536936548077268</v>
      </c>
    </row>
    <row r="38" spans="1:8" x14ac:dyDescent="0.3">
      <c r="A38" t="s">
        <v>56</v>
      </c>
      <c r="B38">
        <v>11.52</v>
      </c>
      <c r="C38">
        <v>116.64</v>
      </c>
      <c r="D38">
        <v>1.8</v>
      </c>
      <c r="E38">
        <v>36</v>
      </c>
      <c r="F38">
        <f t="shared" si="0"/>
        <v>11.505325451450945</v>
      </c>
      <c r="G38">
        <f t="shared" si="1"/>
        <v>-1.4674548549054478E-2</v>
      </c>
      <c r="H38">
        <f t="shared" si="2"/>
        <v>2.1534237511855689E-4</v>
      </c>
    </row>
    <row r="39" spans="1:8" x14ac:dyDescent="0.3">
      <c r="A39" t="s">
        <v>57</v>
      </c>
      <c r="B39">
        <v>20.88</v>
      </c>
      <c r="C39">
        <v>318.72000000000003</v>
      </c>
      <c r="D39">
        <v>24</v>
      </c>
      <c r="E39">
        <v>0.36</v>
      </c>
      <c r="F39">
        <f t="shared" si="0"/>
        <v>29.69373807913966</v>
      </c>
      <c r="G39">
        <f t="shared" si="1"/>
        <v>8.8137380791396609</v>
      </c>
      <c r="H39">
        <f t="shared" si="2"/>
        <v>77.681978927676482</v>
      </c>
    </row>
    <row r="40" spans="1:8" x14ac:dyDescent="0.3">
      <c r="A40" t="s">
        <v>58</v>
      </c>
      <c r="B40">
        <v>11.4</v>
      </c>
      <c r="C40">
        <v>114.84</v>
      </c>
      <c r="D40">
        <v>1.68</v>
      </c>
      <c r="E40">
        <v>8.8800000000000008</v>
      </c>
      <c r="F40">
        <f t="shared" si="0"/>
        <v>11.500231012227854</v>
      </c>
      <c r="G40">
        <f t="shared" si="1"/>
        <v>0.10023101222785336</v>
      </c>
      <c r="H40">
        <f t="shared" si="2"/>
        <v>1.0046255812220089E-2</v>
      </c>
    </row>
    <row r="41" spans="1:8" x14ac:dyDescent="0.3">
      <c r="A41" t="s">
        <v>59</v>
      </c>
      <c r="B41">
        <v>15.36</v>
      </c>
      <c r="C41">
        <v>348.84</v>
      </c>
      <c r="D41">
        <v>4.92</v>
      </c>
      <c r="E41">
        <v>10.199999999999999</v>
      </c>
      <c r="F41">
        <f t="shared" si="0"/>
        <v>26.94591295650714</v>
      </c>
      <c r="G41">
        <f t="shared" si="1"/>
        <v>11.585912956507141</v>
      </c>
      <c r="H41">
        <f t="shared" si="2"/>
        <v>134.23337903576004</v>
      </c>
    </row>
    <row r="42" spans="1:8" x14ac:dyDescent="0.3">
      <c r="A42" t="s">
        <v>60</v>
      </c>
      <c r="B42">
        <v>30.48</v>
      </c>
      <c r="C42">
        <v>320.27999999999997</v>
      </c>
      <c r="D42">
        <v>52.56</v>
      </c>
      <c r="E42">
        <v>6</v>
      </c>
      <c r="F42">
        <f t="shared" si="0"/>
        <v>36.629198455382699</v>
      </c>
      <c r="G42">
        <f t="shared" si="1"/>
        <v>6.1491984553826988</v>
      </c>
      <c r="H42">
        <f t="shared" si="2"/>
        <v>37.812641643680969</v>
      </c>
    </row>
    <row r="43" spans="1:8" x14ac:dyDescent="0.3">
      <c r="A43" t="s">
        <v>61</v>
      </c>
      <c r="B43">
        <v>17.64</v>
      </c>
      <c r="C43">
        <v>89.64</v>
      </c>
      <c r="D43">
        <v>59.28</v>
      </c>
      <c r="E43">
        <v>54.84</v>
      </c>
      <c r="F43">
        <f t="shared" si="0"/>
        <v>23.535975552379636</v>
      </c>
      <c r="G43">
        <f t="shared" si="1"/>
        <v>5.8959755523796353</v>
      </c>
      <c r="H43">
        <f t="shared" si="2"/>
        <v>34.762527714258347</v>
      </c>
    </row>
    <row r="44" spans="1:8" x14ac:dyDescent="0.3">
      <c r="A44" t="s">
        <v>62</v>
      </c>
      <c r="B44">
        <v>12.12</v>
      </c>
      <c r="C44">
        <v>51.72</v>
      </c>
      <c r="D44">
        <v>32.04</v>
      </c>
      <c r="E44">
        <v>42.12</v>
      </c>
      <c r="F44">
        <f t="shared" si="0"/>
        <v>14.673499569105601</v>
      </c>
      <c r="G44">
        <f t="shared" si="1"/>
        <v>2.5534995691056022</v>
      </c>
      <c r="H44">
        <f t="shared" si="2"/>
        <v>6.5203600494224956</v>
      </c>
    </row>
    <row r="45" spans="1:8" x14ac:dyDescent="0.3">
      <c r="A45" t="s">
        <v>63</v>
      </c>
      <c r="B45">
        <v>25.8</v>
      </c>
      <c r="C45">
        <v>273.60000000000002</v>
      </c>
      <c r="D45">
        <v>45.24</v>
      </c>
      <c r="E45">
        <v>38.4</v>
      </c>
      <c r="F45">
        <f t="shared" si="0"/>
        <v>31.779028189808791</v>
      </c>
      <c r="G45">
        <f t="shared" si="1"/>
        <v>5.9790281898087905</v>
      </c>
      <c r="H45">
        <f t="shared" si="2"/>
        <v>35.748778094528184</v>
      </c>
    </row>
    <row r="46" spans="1:8" x14ac:dyDescent="0.3">
      <c r="A46" t="s">
        <v>64</v>
      </c>
      <c r="B46">
        <v>19.920000000000002</v>
      </c>
      <c r="C46">
        <v>243</v>
      </c>
      <c r="D46">
        <v>26.76</v>
      </c>
      <c r="E46">
        <v>37.92</v>
      </c>
      <c r="F46">
        <f t="shared" si="0"/>
        <v>25.419876794395549</v>
      </c>
      <c r="G46">
        <f t="shared" si="1"/>
        <v>5.4998767943955471</v>
      </c>
      <c r="H46">
        <f t="shared" si="2"/>
        <v>30.248644753530638</v>
      </c>
    </row>
    <row r="47" spans="1:8" x14ac:dyDescent="0.3">
      <c r="A47" t="s">
        <v>65</v>
      </c>
      <c r="B47">
        <v>20.52</v>
      </c>
      <c r="C47">
        <v>212.4</v>
      </c>
      <c r="D47">
        <v>40.08</v>
      </c>
      <c r="E47">
        <v>46.44</v>
      </c>
      <c r="F47">
        <f t="shared" si="0"/>
        <v>26.66035758909123</v>
      </c>
      <c r="G47">
        <f t="shared" si="1"/>
        <v>6.1403575890912308</v>
      </c>
      <c r="H47">
        <f t="shared" si="2"/>
        <v>37.703991321910273</v>
      </c>
    </row>
    <row r="48" spans="1:8" x14ac:dyDescent="0.3">
      <c r="A48" t="s">
        <v>66</v>
      </c>
      <c r="B48">
        <v>24.84</v>
      </c>
      <c r="C48">
        <v>352.32</v>
      </c>
      <c r="D48">
        <v>33.24</v>
      </c>
      <c r="E48">
        <v>2.16</v>
      </c>
      <c r="F48">
        <f t="shared" si="0"/>
        <v>34.0129906293975</v>
      </c>
      <c r="G48">
        <f t="shared" si="1"/>
        <v>9.1729906293974999</v>
      </c>
      <c r="H48">
        <f t="shared" si="2"/>
        <v>84.143757087014336</v>
      </c>
    </row>
    <row r="49" spans="1:8" x14ac:dyDescent="0.3">
      <c r="A49" t="s">
        <v>67</v>
      </c>
      <c r="B49">
        <v>15.48</v>
      </c>
      <c r="C49">
        <v>248.28</v>
      </c>
      <c r="D49">
        <v>10.08</v>
      </c>
      <c r="E49">
        <v>31.68</v>
      </c>
      <c r="F49">
        <f t="shared" si="0"/>
        <v>21.772400711143586</v>
      </c>
      <c r="G49">
        <f t="shared" si="1"/>
        <v>6.2924007111435856</v>
      </c>
      <c r="H49">
        <f t="shared" si="2"/>
        <v>39.594306709600303</v>
      </c>
    </row>
    <row r="50" spans="1:8" x14ac:dyDescent="0.3">
      <c r="A50" t="s">
        <v>68</v>
      </c>
      <c r="B50">
        <v>10.199999999999999</v>
      </c>
      <c r="C50">
        <v>30.12</v>
      </c>
      <c r="D50">
        <v>30.84</v>
      </c>
      <c r="E50">
        <v>51.96</v>
      </c>
      <c r="F50">
        <f t="shared" si="0"/>
        <v>12.980968801030881</v>
      </c>
      <c r="G50">
        <f t="shared" si="1"/>
        <v>2.7809688010308822</v>
      </c>
      <c r="H50">
        <f t="shared" si="2"/>
        <v>7.7337874723071423</v>
      </c>
    </row>
    <row r="51" spans="1:8" x14ac:dyDescent="0.3">
      <c r="A51" t="s">
        <v>69</v>
      </c>
      <c r="B51">
        <v>17.88</v>
      </c>
      <c r="C51">
        <v>210.12</v>
      </c>
      <c r="D51">
        <v>27</v>
      </c>
      <c r="E51">
        <v>37.799999999999997</v>
      </c>
      <c r="F51">
        <f t="shared" si="0"/>
        <v>23.416377000558626</v>
      </c>
      <c r="G51">
        <f t="shared" si="1"/>
        <v>5.5363770005586268</v>
      </c>
      <c r="H51">
        <f t="shared" si="2"/>
        <v>30.651470292314539</v>
      </c>
    </row>
    <row r="52" spans="1:8" x14ac:dyDescent="0.3">
      <c r="A52" t="s">
        <v>70</v>
      </c>
      <c r="B52">
        <v>12.72</v>
      </c>
      <c r="C52">
        <v>107.64</v>
      </c>
      <c r="D52">
        <v>11.88</v>
      </c>
      <c r="E52">
        <v>42.84</v>
      </c>
      <c r="F52">
        <f t="shared" si="0"/>
        <v>13.329816713941288</v>
      </c>
      <c r="G52">
        <f t="shared" si="1"/>
        <v>0.60981671394128689</v>
      </c>
      <c r="H52">
        <f t="shared" si="2"/>
        <v>0.37187642460214931</v>
      </c>
    </row>
    <row r="53" spans="1:8" x14ac:dyDescent="0.3">
      <c r="A53" t="s">
        <v>71</v>
      </c>
      <c r="B53">
        <v>27.84</v>
      </c>
      <c r="C53">
        <v>287.88</v>
      </c>
      <c r="D53">
        <v>49.8</v>
      </c>
      <c r="E53">
        <v>22.2</v>
      </c>
      <c r="F53">
        <f t="shared" si="0"/>
        <v>33.852356140535854</v>
      </c>
      <c r="G53">
        <f t="shared" si="1"/>
        <v>6.0123561405358537</v>
      </c>
      <c r="H53">
        <f t="shared" si="2"/>
        <v>36.148426360639185</v>
      </c>
    </row>
    <row r="54" spans="1:8" x14ac:dyDescent="0.3">
      <c r="A54" t="s">
        <v>72</v>
      </c>
      <c r="B54">
        <v>17.760000000000002</v>
      </c>
      <c r="C54">
        <v>272.64</v>
      </c>
      <c r="D54">
        <v>18.96</v>
      </c>
      <c r="E54">
        <v>59.88</v>
      </c>
      <c r="F54">
        <f t="shared" si="0"/>
        <v>25.292695178871362</v>
      </c>
      <c r="G54">
        <f t="shared" si="1"/>
        <v>7.5326951788713608</v>
      </c>
      <c r="H54">
        <f t="shared" si="2"/>
        <v>56.741496657791842</v>
      </c>
    </row>
    <row r="55" spans="1:8" x14ac:dyDescent="0.3">
      <c r="A55" t="s">
        <v>73</v>
      </c>
      <c r="B55">
        <v>11.64</v>
      </c>
      <c r="C55">
        <v>80.28</v>
      </c>
      <c r="D55">
        <v>14.04</v>
      </c>
      <c r="E55">
        <v>44.16</v>
      </c>
      <c r="F55">
        <f t="shared" si="0"/>
        <v>12.126787651450583</v>
      </c>
      <c r="G55">
        <f t="shared" si="1"/>
        <v>0.486787651450582</v>
      </c>
      <c r="H55">
        <f t="shared" si="2"/>
        <v>0.23696221760477332</v>
      </c>
    </row>
    <row r="56" spans="1:8" x14ac:dyDescent="0.3">
      <c r="A56" t="s">
        <v>74</v>
      </c>
      <c r="B56">
        <v>13.68</v>
      </c>
      <c r="C56">
        <v>239.76</v>
      </c>
      <c r="D56">
        <v>3.72</v>
      </c>
      <c r="E56">
        <v>41.52</v>
      </c>
      <c r="F56">
        <f t="shared" si="0"/>
        <v>19.659570897477977</v>
      </c>
      <c r="G56">
        <f t="shared" si="1"/>
        <v>5.9795708974779771</v>
      </c>
      <c r="H56">
        <f t="shared" si="2"/>
        <v>35.755268117965578</v>
      </c>
    </row>
    <row r="57" spans="1:8" x14ac:dyDescent="0.3">
      <c r="A57" t="s">
        <v>75</v>
      </c>
      <c r="B57">
        <v>12.84</v>
      </c>
      <c r="C57">
        <v>120.48</v>
      </c>
      <c r="D57">
        <v>11.52</v>
      </c>
      <c r="E57">
        <v>4.32</v>
      </c>
      <c r="F57">
        <f t="shared" si="0"/>
        <v>14.242484765138048</v>
      </c>
      <c r="G57">
        <f t="shared" si="1"/>
        <v>1.4024847651380483</v>
      </c>
      <c r="H57">
        <f t="shared" si="2"/>
        <v>1.9669635164443267</v>
      </c>
    </row>
    <row r="58" spans="1:8" x14ac:dyDescent="0.3">
      <c r="A58" t="s">
        <v>76</v>
      </c>
      <c r="B58">
        <v>27.12</v>
      </c>
      <c r="C58">
        <v>259.68</v>
      </c>
      <c r="D58">
        <v>50.04</v>
      </c>
      <c r="E58">
        <v>47.52</v>
      </c>
      <c r="F58">
        <f t="shared" si="0"/>
        <v>32.014161261890223</v>
      </c>
      <c r="G58">
        <f t="shared" si="1"/>
        <v>4.8941612618902219</v>
      </c>
      <c r="H58">
        <f t="shared" si="2"/>
        <v>23.952814457386889</v>
      </c>
    </row>
    <row r="59" spans="1:8" x14ac:dyDescent="0.3">
      <c r="A59" t="s">
        <v>77</v>
      </c>
      <c r="B59">
        <v>25.44</v>
      </c>
      <c r="C59">
        <v>219.12</v>
      </c>
      <c r="D59">
        <v>55.44</v>
      </c>
      <c r="E59">
        <v>70.44</v>
      </c>
      <c r="F59">
        <f t="shared" si="0"/>
        <v>30.653505259357971</v>
      </c>
      <c r="G59">
        <f t="shared" si="1"/>
        <v>5.2135052593579694</v>
      </c>
      <c r="H59">
        <f t="shared" si="2"/>
        <v>27.180637089353208</v>
      </c>
    </row>
    <row r="60" spans="1:8" x14ac:dyDescent="0.3">
      <c r="A60" t="s">
        <v>78</v>
      </c>
      <c r="B60">
        <v>24.24</v>
      </c>
      <c r="C60">
        <v>315.24</v>
      </c>
      <c r="D60">
        <v>34.56</v>
      </c>
      <c r="E60">
        <v>19.079999999999998</v>
      </c>
      <c r="F60">
        <f t="shared" si="0"/>
        <v>31.919917305946779</v>
      </c>
      <c r="G60">
        <f t="shared" si="1"/>
        <v>7.6799173059467805</v>
      </c>
      <c r="H60">
        <f t="shared" si="2"/>
        <v>58.981129826180855</v>
      </c>
    </row>
    <row r="61" spans="1:8" x14ac:dyDescent="0.3">
      <c r="A61" t="s">
        <v>79</v>
      </c>
      <c r="B61">
        <v>28.44</v>
      </c>
      <c r="C61">
        <v>238.68</v>
      </c>
      <c r="D61">
        <v>59.28</v>
      </c>
      <c r="E61">
        <v>72</v>
      </c>
      <c r="F61">
        <f t="shared" si="0"/>
        <v>32.795359329987747</v>
      </c>
      <c r="G61">
        <f t="shared" si="1"/>
        <v>4.3553593299877456</v>
      </c>
      <c r="H61">
        <f t="shared" si="2"/>
        <v>18.969154893311305</v>
      </c>
    </row>
    <row r="62" spans="1:8" x14ac:dyDescent="0.3">
      <c r="A62" t="s">
        <v>80</v>
      </c>
      <c r="B62">
        <v>6.6</v>
      </c>
      <c r="C62">
        <v>8.76</v>
      </c>
      <c r="D62">
        <v>33.72</v>
      </c>
      <c r="E62">
        <v>49.68</v>
      </c>
      <c r="F62">
        <f t="shared" si="0"/>
        <v>12.345411066543173</v>
      </c>
      <c r="G62">
        <f t="shared" si="1"/>
        <v>5.7454110665431735</v>
      </c>
      <c r="H62">
        <f t="shared" si="2"/>
        <v>33.009748323556764</v>
      </c>
    </row>
    <row r="63" spans="1:8" x14ac:dyDescent="0.3">
      <c r="A63" t="s">
        <v>81</v>
      </c>
      <c r="B63">
        <v>15.84</v>
      </c>
      <c r="C63">
        <v>163.44</v>
      </c>
      <c r="D63">
        <v>23.04</v>
      </c>
      <c r="E63">
        <v>19.920000000000002</v>
      </c>
      <c r="F63">
        <f t="shared" si="0"/>
        <v>19.627281321130116</v>
      </c>
      <c r="G63">
        <f t="shared" si="1"/>
        <v>3.7872813211301164</v>
      </c>
      <c r="H63">
        <f t="shared" si="2"/>
        <v>14.34349980538108</v>
      </c>
    </row>
    <row r="64" spans="1:8" x14ac:dyDescent="0.3">
      <c r="A64" t="s">
        <v>82</v>
      </c>
      <c r="B64">
        <v>28.56</v>
      </c>
      <c r="C64">
        <v>252.96</v>
      </c>
      <c r="D64">
        <v>59.52</v>
      </c>
      <c r="E64">
        <v>45.24</v>
      </c>
      <c r="F64">
        <f t="shared" si="0"/>
        <v>33.883324769505073</v>
      </c>
      <c r="G64">
        <f t="shared" si="1"/>
        <v>5.3233247695050743</v>
      </c>
      <c r="H64">
        <f t="shared" si="2"/>
        <v>28.337786601626252</v>
      </c>
    </row>
    <row r="65" spans="1:8" x14ac:dyDescent="0.3">
      <c r="A65" t="s">
        <v>83</v>
      </c>
      <c r="B65">
        <v>22.08</v>
      </c>
      <c r="C65">
        <v>252.84</v>
      </c>
      <c r="D65">
        <v>35.4</v>
      </c>
      <c r="E65">
        <v>11.16</v>
      </c>
      <c r="F65">
        <f t="shared" si="0"/>
        <v>28.248850506146745</v>
      </c>
      <c r="G65">
        <f t="shared" si="1"/>
        <v>6.1688505061467467</v>
      </c>
      <c r="H65">
        <f t="shared" si="2"/>
        <v>38.054716567186972</v>
      </c>
    </row>
    <row r="66" spans="1:8" x14ac:dyDescent="0.3">
      <c r="A66" t="s">
        <v>84</v>
      </c>
      <c r="B66">
        <v>9.7200000000000006</v>
      </c>
      <c r="C66">
        <v>64.2</v>
      </c>
      <c r="D66">
        <v>2.4</v>
      </c>
      <c r="E66">
        <v>25.68</v>
      </c>
      <c r="F66">
        <f t="shared" si="0"/>
        <v>8.4132121532544009</v>
      </c>
      <c r="G66">
        <f t="shared" si="1"/>
        <v>-1.3067878467455998</v>
      </c>
      <c r="H66">
        <f t="shared" si="2"/>
        <v>1.7076944764020012</v>
      </c>
    </row>
    <row r="67" spans="1:8" x14ac:dyDescent="0.3">
      <c r="A67" t="s">
        <v>85</v>
      </c>
      <c r="B67">
        <v>29.04</v>
      </c>
      <c r="C67">
        <v>313.56</v>
      </c>
      <c r="D67">
        <v>51.24</v>
      </c>
      <c r="E67">
        <v>65.64</v>
      </c>
      <c r="F67">
        <f t="shared" si="0"/>
        <v>35.590011440415523</v>
      </c>
      <c r="G67">
        <f t="shared" si="1"/>
        <v>6.5500114404155241</v>
      </c>
      <c r="H67">
        <f t="shared" si="2"/>
        <v>42.902649869574248</v>
      </c>
    </row>
    <row r="68" spans="1:8" x14ac:dyDescent="0.3">
      <c r="A68" t="s">
        <v>86</v>
      </c>
      <c r="B68">
        <v>18.84</v>
      </c>
      <c r="C68">
        <v>287.16000000000003</v>
      </c>
      <c r="D68">
        <v>18.600000000000001</v>
      </c>
      <c r="E68">
        <v>32.76</v>
      </c>
      <c r="F68">
        <f t="shared" si="0"/>
        <v>26.25327912812736</v>
      </c>
      <c r="G68">
        <f t="shared" si="1"/>
        <v>7.4132791281273605</v>
      </c>
      <c r="H68">
        <f t="shared" si="2"/>
        <v>54.956707431528756</v>
      </c>
    </row>
    <row r="69" spans="1:8" x14ac:dyDescent="0.3">
      <c r="A69" t="s">
        <v>87</v>
      </c>
      <c r="B69">
        <v>16.8</v>
      </c>
      <c r="C69">
        <v>123.24</v>
      </c>
      <c r="D69">
        <v>35.520000000000003</v>
      </c>
      <c r="E69">
        <v>10.08</v>
      </c>
      <c r="F69">
        <f t="shared" si="0"/>
        <v>20.156328578967312</v>
      </c>
      <c r="G69">
        <f t="shared" si="1"/>
        <v>3.356328578967311</v>
      </c>
      <c r="H69">
        <f t="shared" si="2"/>
        <v>11.264941529992729</v>
      </c>
    </row>
    <row r="70" spans="1:8" x14ac:dyDescent="0.3">
      <c r="A70" t="s">
        <v>88</v>
      </c>
      <c r="B70">
        <v>21.6</v>
      </c>
      <c r="C70">
        <v>157.32</v>
      </c>
      <c r="D70">
        <v>51.36</v>
      </c>
      <c r="E70">
        <v>34.68</v>
      </c>
      <c r="F70">
        <f t="shared" si="0"/>
        <v>25.977509612528895</v>
      </c>
      <c r="G70">
        <f t="shared" si="1"/>
        <v>4.3775096125288933</v>
      </c>
      <c r="H70">
        <f t="shared" si="2"/>
        <v>19.162590407782861</v>
      </c>
    </row>
    <row r="71" spans="1:8" x14ac:dyDescent="0.3">
      <c r="A71" t="s">
        <v>89</v>
      </c>
      <c r="B71">
        <v>11.16</v>
      </c>
      <c r="C71">
        <v>82.8</v>
      </c>
      <c r="D71">
        <v>11.16</v>
      </c>
      <c r="E71">
        <v>1.08</v>
      </c>
      <c r="F71">
        <f t="shared" ref="F71:F134" si="3">$B$2+SUMPRODUCT($C$2:$E$2,C71:E71)</f>
        <v>11.809465308500544</v>
      </c>
      <c r="G71">
        <f t="shared" ref="G71:G134" si="4">F71-B71</f>
        <v>0.64946530850054351</v>
      </c>
      <c r="H71">
        <f t="shared" ref="H71:H134" si="5">G71^2</f>
        <v>0.42180518694570618</v>
      </c>
    </row>
    <row r="72" spans="1:8" x14ac:dyDescent="0.3">
      <c r="A72" t="s">
        <v>90</v>
      </c>
      <c r="B72">
        <v>11.4</v>
      </c>
      <c r="C72">
        <v>37.799999999999997</v>
      </c>
      <c r="D72">
        <v>29.52</v>
      </c>
      <c r="E72">
        <v>2.64</v>
      </c>
      <c r="F72">
        <f t="shared" si="3"/>
        <v>13.393686652267697</v>
      </c>
      <c r="G72">
        <f t="shared" si="4"/>
        <v>1.9936866522676961</v>
      </c>
      <c r="H72">
        <f t="shared" si="5"/>
        <v>3.9747864674303734</v>
      </c>
    </row>
    <row r="73" spans="1:8" x14ac:dyDescent="0.3">
      <c r="A73" t="s">
        <v>91</v>
      </c>
      <c r="B73">
        <v>16.079999999999998</v>
      </c>
      <c r="C73">
        <v>167.16</v>
      </c>
      <c r="D73">
        <v>17.399999999999999</v>
      </c>
      <c r="E73">
        <v>12.24</v>
      </c>
      <c r="F73">
        <f t="shared" si="3"/>
        <v>18.543340854857977</v>
      </c>
      <c r="G73">
        <f t="shared" si="4"/>
        <v>2.4633408548579787</v>
      </c>
      <c r="H73">
        <f t="shared" si="5"/>
        <v>6.0680481672124378</v>
      </c>
    </row>
    <row r="74" spans="1:8" x14ac:dyDescent="0.3">
      <c r="A74" t="s">
        <v>92</v>
      </c>
      <c r="B74">
        <v>22.68</v>
      </c>
      <c r="C74">
        <v>284.88</v>
      </c>
      <c r="D74">
        <v>33</v>
      </c>
      <c r="E74">
        <v>13.2</v>
      </c>
      <c r="F74">
        <f t="shared" si="3"/>
        <v>29.6707226357161</v>
      </c>
      <c r="G74">
        <f t="shared" si="4"/>
        <v>6.9907226357161001</v>
      </c>
      <c r="H74">
        <f t="shared" si="5"/>
        <v>48.870202969513457</v>
      </c>
    </row>
    <row r="75" spans="1:8" x14ac:dyDescent="0.3">
      <c r="A75" t="s">
        <v>93</v>
      </c>
      <c r="B75">
        <v>26.76</v>
      </c>
      <c r="C75">
        <v>260.16000000000003</v>
      </c>
      <c r="D75">
        <v>52.68</v>
      </c>
      <c r="E75">
        <v>32.64</v>
      </c>
      <c r="F75">
        <f t="shared" si="3"/>
        <v>32.753900999044461</v>
      </c>
      <c r="G75">
        <f t="shared" si="4"/>
        <v>5.9939009990444596</v>
      </c>
      <c r="H75">
        <f t="shared" si="5"/>
        <v>35.926849186346168</v>
      </c>
    </row>
    <row r="76" spans="1:8" x14ac:dyDescent="0.3">
      <c r="A76" t="s">
        <v>94</v>
      </c>
      <c r="B76">
        <v>21.96</v>
      </c>
      <c r="C76">
        <v>238.92</v>
      </c>
      <c r="D76">
        <v>36.72</v>
      </c>
      <c r="E76">
        <v>46.44</v>
      </c>
      <c r="F76">
        <f t="shared" si="3"/>
        <v>27.515573343375355</v>
      </c>
      <c r="G76">
        <f t="shared" si="4"/>
        <v>5.5555733433753538</v>
      </c>
      <c r="H76">
        <f t="shared" si="5"/>
        <v>30.864395173622807</v>
      </c>
    </row>
    <row r="77" spans="1:8" x14ac:dyDescent="0.3">
      <c r="A77" t="s">
        <v>95</v>
      </c>
      <c r="B77">
        <v>14.88</v>
      </c>
      <c r="C77">
        <v>131.76</v>
      </c>
      <c r="D77">
        <v>17.16</v>
      </c>
      <c r="E77">
        <v>38.04</v>
      </c>
      <c r="F77">
        <f t="shared" si="3"/>
        <v>16.135842439349364</v>
      </c>
      <c r="G77">
        <f t="shared" si="4"/>
        <v>1.2558424393493635</v>
      </c>
      <c r="H77">
        <f t="shared" si="5"/>
        <v>1.5771402324709596</v>
      </c>
    </row>
    <row r="78" spans="1:8" x14ac:dyDescent="0.3">
      <c r="A78" t="s">
        <v>96</v>
      </c>
      <c r="B78">
        <v>10.56</v>
      </c>
      <c r="C78">
        <v>32.159999999999997</v>
      </c>
      <c r="D78">
        <v>39.6</v>
      </c>
      <c r="E78">
        <v>23.16</v>
      </c>
      <c r="F78">
        <f t="shared" si="3"/>
        <v>15.35995504047756</v>
      </c>
      <c r="G78">
        <f t="shared" si="4"/>
        <v>4.7999550404775597</v>
      </c>
      <c r="H78">
        <f t="shared" si="5"/>
        <v>23.039568390605933</v>
      </c>
    </row>
    <row r="79" spans="1:8" x14ac:dyDescent="0.3">
      <c r="A79" t="s">
        <v>97</v>
      </c>
      <c r="B79">
        <v>13.2</v>
      </c>
      <c r="C79">
        <v>155.28</v>
      </c>
      <c r="D79">
        <v>6.84</v>
      </c>
      <c r="E79">
        <v>37.56</v>
      </c>
      <c r="F79">
        <f t="shared" si="3"/>
        <v>15.132116357600296</v>
      </c>
      <c r="G79">
        <f t="shared" si="4"/>
        <v>1.9321163576002967</v>
      </c>
      <c r="H79">
        <f t="shared" si="5"/>
        <v>3.7330736193066376</v>
      </c>
    </row>
    <row r="80" spans="1:8" x14ac:dyDescent="0.3">
      <c r="A80" t="s">
        <v>98</v>
      </c>
      <c r="B80">
        <v>20.399999999999999</v>
      </c>
      <c r="C80">
        <v>256.08</v>
      </c>
      <c r="D80">
        <v>29.52</v>
      </c>
      <c r="E80">
        <v>15.72</v>
      </c>
      <c r="F80">
        <f t="shared" si="3"/>
        <v>27.015449359072974</v>
      </c>
      <c r="G80">
        <f t="shared" si="4"/>
        <v>6.6154493590729757</v>
      </c>
      <c r="H80">
        <f t="shared" si="5"/>
        <v>43.764170222459043</v>
      </c>
    </row>
    <row r="81" spans="1:8" x14ac:dyDescent="0.3">
      <c r="A81" t="s">
        <v>99</v>
      </c>
      <c r="B81">
        <v>10.44</v>
      </c>
      <c r="C81">
        <v>20.28</v>
      </c>
      <c r="D81">
        <v>52.44</v>
      </c>
      <c r="E81">
        <v>107.28</v>
      </c>
      <c r="F81">
        <f t="shared" si="3"/>
        <v>17.278050228132074</v>
      </c>
      <c r="G81">
        <f t="shared" si="4"/>
        <v>6.8380502281320741</v>
      </c>
      <c r="H81">
        <f t="shared" si="5"/>
        <v>46.758930922457111</v>
      </c>
    </row>
    <row r="82" spans="1:8" x14ac:dyDescent="0.3">
      <c r="A82" t="s">
        <v>100</v>
      </c>
      <c r="B82">
        <v>8.2799999999999994</v>
      </c>
      <c r="C82">
        <v>33</v>
      </c>
      <c r="D82">
        <v>1.92</v>
      </c>
      <c r="E82">
        <v>24.84</v>
      </c>
      <c r="F82">
        <f t="shared" si="3"/>
        <v>6.3455934545850718</v>
      </c>
      <c r="G82">
        <f t="shared" si="4"/>
        <v>-1.9344065454149275</v>
      </c>
      <c r="H82">
        <f t="shared" si="5"/>
        <v>3.7419286829441138</v>
      </c>
    </row>
    <row r="83" spans="1:8" x14ac:dyDescent="0.3">
      <c r="A83" t="s">
        <v>101</v>
      </c>
      <c r="B83">
        <v>17.04</v>
      </c>
      <c r="C83">
        <v>144.6</v>
      </c>
      <c r="D83">
        <v>34.200000000000003</v>
      </c>
      <c r="E83">
        <v>17.04</v>
      </c>
      <c r="F83">
        <f t="shared" si="3"/>
        <v>21.143345514982414</v>
      </c>
      <c r="G83">
        <f t="shared" si="4"/>
        <v>4.103345514982415</v>
      </c>
      <c r="H83">
        <f t="shared" si="5"/>
        <v>16.837444415326299</v>
      </c>
    </row>
    <row r="84" spans="1:8" x14ac:dyDescent="0.3">
      <c r="A84" t="s">
        <v>102</v>
      </c>
      <c r="B84">
        <v>6.36</v>
      </c>
      <c r="C84">
        <v>6.48</v>
      </c>
      <c r="D84">
        <v>35.880000000000003</v>
      </c>
      <c r="E84">
        <v>11.28</v>
      </c>
      <c r="F84">
        <f t="shared" si="3"/>
        <v>12.915174580531106</v>
      </c>
      <c r="G84">
        <f t="shared" si="4"/>
        <v>6.5551745805311059</v>
      </c>
      <c r="H84">
        <f t="shared" si="5"/>
        <v>42.97031378124116</v>
      </c>
    </row>
    <row r="85" spans="1:8" x14ac:dyDescent="0.3">
      <c r="A85" t="s">
        <v>103</v>
      </c>
      <c r="B85">
        <v>13.2</v>
      </c>
      <c r="C85">
        <v>139.19999999999999</v>
      </c>
      <c r="D85">
        <v>9.24</v>
      </c>
      <c r="E85">
        <v>27.72</v>
      </c>
      <c r="F85">
        <f t="shared" si="3"/>
        <v>14.750341396291386</v>
      </c>
      <c r="G85">
        <f t="shared" si="4"/>
        <v>1.5503413962913868</v>
      </c>
      <c r="H85">
        <f t="shared" si="5"/>
        <v>2.4035584450547267</v>
      </c>
    </row>
    <row r="86" spans="1:8" x14ac:dyDescent="0.3">
      <c r="A86" t="s">
        <v>104</v>
      </c>
      <c r="B86">
        <v>14.16</v>
      </c>
      <c r="C86">
        <v>91.68</v>
      </c>
      <c r="D86">
        <v>32.04</v>
      </c>
      <c r="E86">
        <v>26.76</v>
      </c>
      <c r="F86">
        <f t="shared" si="3"/>
        <v>17.256648141152368</v>
      </c>
      <c r="G86">
        <f t="shared" si="4"/>
        <v>3.0966481411523681</v>
      </c>
      <c r="H86">
        <f t="shared" si="5"/>
        <v>9.5892297101024173</v>
      </c>
    </row>
    <row r="87" spans="1:8" x14ac:dyDescent="0.3">
      <c r="A87" t="s">
        <v>105</v>
      </c>
      <c r="B87">
        <v>14.76</v>
      </c>
      <c r="C87">
        <v>287.76</v>
      </c>
      <c r="D87">
        <v>4.92</v>
      </c>
      <c r="E87">
        <v>44.28</v>
      </c>
      <c r="F87">
        <f t="shared" si="3"/>
        <v>22.944086223540474</v>
      </c>
      <c r="G87">
        <f t="shared" si="4"/>
        <v>8.1840862235404739</v>
      </c>
      <c r="H87">
        <f t="shared" si="5"/>
        <v>66.97926731434498</v>
      </c>
    </row>
    <row r="88" spans="1:8" x14ac:dyDescent="0.3">
      <c r="A88" t="s">
        <v>106</v>
      </c>
      <c r="B88">
        <v>13.56</v>
      </c>
      <c r="C88">
        <v>90.36</v>
      </c>
      <c r="D88">
        <v>24.36</v>
      </c>
      <c r="E88">
        <v>39</v>
      </c>
      <c r="F88">
        <f t="shared" si="3"/>
        <v>15.265878493506243</v>
      </c>
      <c r="G88">
        <f t="shared" si="4"/>
        <v>1.7058784935062423</v>
      </c>
      <c r="H88">
        <f t="shared" si="5"/>
        <v>2.9100214346071267</v>
      </c>
    </row>
    <row r="89" spans="1:8" x14ac:dyDescent="0.3">
      <c r="A89" t="s">
        <v>107</v>
      </c>
      <c r="B89">
        <v>16.32</v>
      </c>
      <c r="C89">
        <v>82.08</v>
      </c>
      <c r="D89">
        <v>53.4</v>
      </c>
      <c r="E89">
        <v>42.72</v>
      </c>
      <c r="F89">
        <f t="shared" si="3"/>
        <v>21.709371680295941</v>
      </c>
      <c r="G89">
        <f t="shared" si="4"/>
        <v>5.389371680295941</v>
      </c>
      <c r="H89">
        <f t="shared" si="5"/>
        <v>29.045327108375893</v>
      </c>
    </row>
    <row r="90" spans="1:8" x14ac:dyDescent="0.3">
      <c r="A90" t="s">
        <v>108</v>
      </c>
      <c r="B90">
        <v>26.04</v>
      </c>
      <c r="C90">
        <v>256.2</v>
      </c>
      <c r="D90">
        <v>51.6</v>
      </c>
      <c r="E90">
        <v>40.56</v>
      </c>
      <c r="F90">
        <f t="shared" si="3"/>
        <v>32.206041267200298</v>
      </c>
      <c r="G90">
        <f t="shared" si="4"/>
        <v>6.1660412672002991</v>
      </c>
      <c r="H90">
        <f t="shared" si="5"/>
        <v>38.020064908817069</v>
      </c>
    </row>
    <row r="91" spans="1:8" x14ac:dyDescent="0.3">
      <c r="A91" t="s">
        <v>109</v>
      </c>
      <c r="B91">
        <v>18.239999999999998</v>
      </c>
      <c r="C91">
        <v>231.84</v>
      </c>
      <c r="D91">
        <v>22.08</v>
      </c>
      <c r="E91">
        <v>78.84</v>
      </c>
      <c r="F91">
        <f t="shared" si="3"/>
        <v>23.388809332755038</v>
      </c>
      <c r="G91">
        <f t="shared" si="4"/>
        <v>5.1488093327550395</v>
      </c>
      <c r="H91">
        <f t="shared" si="5"/>
        <v>26.510237545065394</v>
      </c>
    </row>
    <row r="92" spans="1:8" x14ac:dyDescent="0.3">
      <c r="A92" t="s">
        <v>110</v>
      </c>
      <c r="B92">
        <v>14.4</v>
      </c>
      <c r="C92">
        <v>91.56</v>
      </c>
      <c r="D92">
        <v>33</v>
      </c>
      <c r="E92">
        <v>19.2</v>
      </c>
      <c r="F92">
        <f t="shared" si="3"/>
        <v>17.518001212506082</v>
      </c>
      <c r="G92">
        <f t="shared" si="4"/>
        <v>3.1180012125060816</v>
      </c>
      <c r="H92">
        <f t="shared" si="5"/>
        <v>9.7219315611893951</v>
      </c>
    </row>
    <row r="93" spans="1:8" x14ac:dyDescent="0.3">
      <c r="A93" t="s">
        <v>111</v>
      </c>
      <c r="B93">
        <v>19.2</v>
      </c>
      <c r="C93">
        <v>132.84</v>
      </c>
      <c r="D93">
        <v>48.72</v>
      </c>
      <c r="E93">
        <v>75.84</v>
      </c>
      <c r="F93">
        <f t="shared" si="3"/>
        <v>23.600409637144047</v>
      </c>
      <c r="G93">
        <f t="shared" si="4"/>
        <v>4.4004096371440475</v>
      </c>
      <c r="H93">
        <f t="shared" si="5"/>
        <v>19.363604974670206</v>
      </c>
    </row>
    <row r="94" spans="1:8" x14ac:dyDescent="0.3">
      <c r="A94" t="s">
        <v>112</v>
      </c>
      <c r="B94">
        <v>15.48</v>
      </c>
      <c r="C94">
        <v>105.96</v>
      </c>
      <c r="D94">
        <v>30.6</v>
      </c>
      <c r="E94">
        <v>88.08</v>
      </c>
      <c r="F94">
        <f t="shared" si="3"/>
        <v>17.496993058968584</v>
      </c>
      <c r="G94">
        <f t="shared" si="4"/>
        <v>2.0169930589685841</v>
      </c>
      <c r="H94">
        <f t="shared" si="5"/>
        <v>4.0682609999274462</v>
      </c>
    </row>
    <row r="95" spans="1:8" x14ac:dyDescent="0.3">
      <c r="A95" t="s">
        <v>113</v>
      </c>
      <c r="B95">
        <v>20.04</v>
      </c>
      <c r="C95">
        <v>131.76</v>
      </c>
      <c r="D95">
        <v>57.36</v>
      </c>
      <c r="E95">
        <v>61.68</v>
      </c>
      <c r="F95">
        <f t="shared" si="3"/>
        <v>25.681147108394871</v>
      </c>
      <c r="G95">
        <f t="shared" si="4"/>
        <v>5.6411471083948719</v>
      </c>
      <c r="H95">
        <f t="shared" si="5"/>
        <v>31.822540698551823</v>
      </c>
    </row>
    <row r="96" spans="1:8" x14ac:dyDescent="0.3">
      <c r="A96" t="s">
        <v>114</v>
      </c>
      <c r="B96">
        <v>13.44</v>
      </c>
      <c r="C96">
        <v>161.16</v>
      </c>
      <c r="D96">
        <v>5.88</v>
      </c>
      <c r="E96">
        <v>11.16</v>
      </c>
      <c r="F96">
        <f t="shared" si="3"/>
        <v>15.403040819122843</v>
      </c>
      <c r="G96">
        <f t="shared" si="4"/>
        <v>1.9630408191228437</v>
      </c>
      <c r="H96">
        <f t="shared" si="5"/>
        <v>3.8535292575424851</v>
      </c>
    </row>
    <row r="97" spans="1:8" x14ac:dyDescent="0.3">
      <c r="A97" t="s">
        <v>115</v>
      </c>
      <c r="B97">
        <v>8.76</v>
      </c>
      <c r="C97">
        <v>34.32</v>
      </c>
      <c r="D97">
        <v>1.8</v>
      </c>
      <c r="E97">
        <v>39.6</v>
      </c>
      <c r="F97">
        <f t="shared" si="3"/>
        <v>6.3251586941673015</v>
      </c>
      <c r="G97">
        <f t="shared" si="4"/>
        <v>-2.4348413058326983</v>
      </c>
      <c r="H97">
        <f t="shared" si="5"/>
        <v>5.9284521845890792</v>
      </c>
    </row>
    <row r="98" spans="1:8" x14ac:dyDescent="0.3">
      <c r="A98" t="s">
        <v>116</v>
      </c>
      <c r="B98">
        <v>23.28</v>
      </c>
      <c r="C98">
        <v>261.24</v>
      </c>
      <c r="D98">
        <v>40.200000000000003</v>
      </c>
      <c r="E98">
        <v>70.8</v>
      </c>
      <c r="F98">
        <f t="shared" si="3"/>
        <v>29.629088217652427</v>
      </c>
      <c r="G98">
        <f t="shared" si="4"/>
        <v>6.3490882176524259</v>
      </c>
      <c r="H98">
        <f t="shared" si="5"/>
        <v>40.310921195532856</v>
      </c>
    </row>
    <row r="99" spans="1:8" x14ac:dyDescent="0.3">
      <c r="A99" t="s">
        <v>117</v>
      </c>
      <c r="B99">
        <v>26.64</v>
      </c>
      <c r="C99">
        <v>301.08</v>
      </c>
      <c r="D99">
        <v>43.8</v>
      </c>
      <c r="E99">
        <v>86.76</v>
      </c>
      <c r="F99">
        <f t="shared" si="3"/>
        <v>32.912394668210617</v>
      </c>
      <c r="G99">
        <f t="shared" si="4"/>
        <v>6.272394668210616</v>
      </c>
      <c r="H99">
        <f t="shared" si="5"/>
        <v>39.342934873796963</v>
      </c>
    </row>
    <row r="100" spans="1:8" x14ac:dyDescent="0.3">
      <c r="A100" t="s">
        <v>118</v>
      </c>
      <c r="B100">
        <v>13.8</v>
      </c>
      <c r="C100">
        <v>128.88</v>
      </c>
      <c r="D100">
        <v>16.8</v>
      </c>
      <c r="E100">
        <v>13.08</v>
      </c>
      <c r="F100">
        <f t="shared" si="3"/>
        <v>15.994444870816974</v>
      </c>
      <c r="G100">
        <f t="shared" si="4"/>
        <v>2.194444870816973</v>
      </c>
      <c r="H100">
        <f t="shared" si="5"/>
        <v>4.8155882910549215</v>
      </c>
    </row>
    <row r="101" spans="1:8" x14ac:dyDescent="0.3">
      <c r="A101" t="s">
        <v>119</v>
      </c>
      <c r="B101">
        <v>20.28</v>
      </c>
      <c r="C101">
        <v>195.96</v>
      </c>
      <c r="D101">
        <v>37.92</v>
      </c>
      <c r="E101">
        <v>63.48</v>
      </c>
      <c r="F101">
        <f t="shared" si="3"/>
        <v>25.024330061276096</v>
      </c>
      <c r="G101">
        <f t="shared" si="4"/>
        <v>4.744330061276095</v>
      </c>
      <c r="H101">
        <f t="shared" si="5"/>
        <v>22.508667730328035</v>
      </c>
    </row>
    <row r="102" spans="1:8" x14ac:dyDescent="0.3">
      <c r="A102" t="s">
        <v>120</v>
      </c>
      <c r="B102">
        <v>14.04</v>
      </c>
      <c r="C102">
        <v>237.12</v>
      </c>
      <c r="D102">
        <v>4.2</v>
      </c>
      <c r="E102">
        <v>7.08</v>
      </c>
      <c r="F102">
        <f t="shared" si="3"/>
        <v>19.782924623797744</v>
      </c>
      <c r="G102">
        <f t="shared" si="4"/>
        <v>5.7429246237977445</v>
      </c>
      <c r="H102">
        <f t="shared" si="5"/>
        <v>32.981183234622463</v>
      </c>
    </row>
    <row r="103" spans="1:8" x14ac:dyDescent="0.3">
      <c r="A103" t="s">
        <v>121</v>
      </c>
      <c r="B103">
        <v>18.600000000000001</v>
      </c>
      <c r="C103">
        <v>221.88</v>
      </c>
      <c r="D103">
        <v>25.2</v>
      </c>
      <c r="E103">
        <v>26.4</v>
      </c>
      <c r="F103">
        <f t="shared" si="3"/>
        <v>23.778507263593344</v>
      </c>
      <c r="G103">
        <f t="shared" si="4"/>
        <v>5.1785072635933425</v>
      </c>
      <c r="H103">
        <f t="shared" si="5"/>
        <v>26.816937479089006</v>
      </c>
    </row>
    <row r="104" spans="1:8" x14ac:dyDescent="0.3">
      <c r="A104" t="s">
        <v>122</v>
      </c>
      <c r="B104">
        <v>30.48</v>
      </c>
      <c r="C104">
        <v>347.64</v>
      </c>
      <c r="D104">
        <v>50.76</v>
      </c>
      <c r="E104">
        <v>61.44</v>
      </c>
      <c r="F104">
        <f t="shared" si="3"/>
        <v>37.632825159365936</v>
      </c>
      <c r="G104">
        <f t="shared" si="4"/>
        <v>7.1528251593659355</v>
      </c>
      <c r="H104">
        <f t="shared" si="5"/>
        <v>51.162907760458324</v>
      </c>
    </row>
    <row r="105" spans="1:8" x14ac:dyDescent="0.3">
      <c r="A105" t="s">
        <v>123</v>
      </c>
      <c r="B105">
        <v>20.64</v>
      </c>
      <c r="C105">
        <v>162.24</v>
      </c>
      <c r="D105">
        <v>50.04</v>
      </c>
      <c r="E105">
        <v>55.08</v>
      </c>
      <c r="F105">
        <f t="shared" si="3"/>
        <v>25.865916518313714</v>
      </c>
      <c r="G105">
        <f t="shared" si="4"/>
        <v>5.2259165183137135</v>
      </c>
      <c r="H105">
        <f t="shared" si="5"/>
        <v>27.310203456384126</v>
      </c>
    </row>
    <row r="106" spans="1:8" x14ac:dyDescent="0.3">
      <c r="A106" t="s">
        <v>124</v>
      </c>
      <c r="B106">
        <v>14.04</v>
      </c>
      <c r="C106">
        <v>266.88</v>
      </c>
      <c r="D106">
        <v>5.16</v>
      </c>
      <c r="E106">
        <v>59.76</v>
      </c>
      <c r="F106">
        <f t="shared" si="3"/>
        <v>21.614478306194457</v>
      </c>
      <c r="G106">
        <f t="shared" si="4"/>
        <v>7.5744783061944574</v>
      </c>
      <c r="H106">
        <f t="shared" si="5"/>
        <v>57.372721611010455</v>
      </c>
    </row>
    <row r="107" spans="1:8" x14ac:dyDescent="0.3">
      <c r="A107" t="s">
        <v>125</v>
      </c>
      <c r="B107">
        <v>28.56</v>
      </c>
      <c r="C107">
        <v>355.68</v>
      </c>
      <c r="D107">
        <v>43.56</v>
      </c>
      <c r="E107">
        <v>121.08</v>
      </c>
      <c r="F107">
        <f t="shared" si="3"/>
        <v>36.105592931112213</v>
      </c>
      <c r="G107">
        <f t="shared" si="4"/>
        <v>7.5455929311122141</v>
      </c>
      <c r="H107">
        <f t="shared" si="5"/>
        <v>56.935972682050611</v>
      </c>
    </row>
    <row r="108" spans="1:8" x14ac:dyDescent="0.3">
      <c r="A108" t="s">
        <v>126</v>
      </c>
      <c r="B108">
        <v>17.760000000000002</v>
      </c>
      <c r="C108">
        <v>336.24</v>
      </c>
      <c r="D108">
        <v>12.12</v>
      </c>
      <c r="E108">
        <v>25.68</v>
      </c>
      <c r="F108">
        <f t="shared" si="3"/>
        <v>27.808757382055383</v>
      </c>
      <c r="G108">
        <f t="shared" si="4"/>
        <v>10.048757382055381</v>
      </c>
      <c r="H108">
        <f t="shared" si="5"/>
        <v>100.97752492341252</v>
      </c>
    </row>
    <row r="109" spans="1:8" x14ac:dyDescent="0.3">
      <c r="A109" t="s">
        <v>127</v>
      </c>
      <c r="B109">
        <v>17.64</v>
      </c>
      <c r="C109">
        <v>225.48</v>
      </c>
      <c r="D109">
        <v>20.64</v>
      </c>
      <c r="E109">
        <v>21.48</v>
      </c>
      <c r="F109">
        <f t="shared" si="3"/>
        <v>22.932778055594483</v>
      </c>
      <c r="G109">
        <f t="shared" si="4"/>
        <v>5.2927780555944821</v>
      </c>
      <c r="H109">
        <f t="shared" si="5"/>
        <v>28.013499545782508</v>
      </c>
    </row>
    <row r="110" spans="1:8" x14ac:dyDescent="0.3">
      <c r="A110" t="s">
        <v>128</v>
      </c>
      <c r="B110">
        <v>24.84</v>
      </c>
      <c r="C110">
        <v>285.83999999999997</v>
      </c>
      <c r="D110">
        <v>41.16</v>
      </c>
      <c r="E110">
        <v>6.36</v>
      </c>
      <c r="F110">
        <f t="shared" si="3"/>
        <v>31.727109153236214</v>
      </c>
      <c r="G110">
        <f t="shared" si="4"/>
        <v>6.8871091532362136</v>
      </c>
      <c r="H110">
        <f t="shared" si="5"/>
        <v>47.432272488590037</v>
      </c>
    </row>
    <row r="111" spans="1:8" x14ac:dyDescent="0.3">
      <c r="A111" t="s">
        <v>129</v>
      </c>
      <c r="B111">
        <v>23.04</v>
      </c>
      <c r="C111">
        <v>165.48</v>
      </c>
      <c r="D111">
        <v>55.68</v>
      </c>
      <c r="E111">
        <v>70.8</v>
      </c>
      <c r="F111">
        <f t="shared" si="3"/>
        <v>27.345792440959116</v>
      </c>
      <c r="G111">
        <f t="shared" si="4"/>
        <v>4.3057924409591166</v>
      </c>
      <c r="H111">
        <f t="shared" si="5"/>
        <v>18.539848544620668</v>
      </c>
    </row>
    <row r="112" spans="1:8" x14ac:dyDescent="0.3">
      <c r="A112" t="s">
        <v>130</v>
      </c>
      <c r="B112">
        <v>8.64</v>
      </c>
      <c r="C112">
        <v>30</v>
      </c>
      <c r="D112">
        <v>13.2</v>
      </c>
      <c r="E112">
        <v>35.64</v>
      </c>
      <c r="F112">
        <f t="shared" si="3"/>
        <v>8.8148656035185109</v>
      </c>
      <c r="G112">
        <f t="shared" si="4"/>
        <v>0.17486560351851033</v>
      </c>
      <c r="H112">
        <f t="shared" si="5"/>
        <v>3.0577979293892853E-2</v>
      </c>
    </row>
    <row r="113" spans="1:8" x14ac:dyDescent="0.3">
      <c r="A113" t="s">
        <v>131</v>
      </c>
      <c r="B113">
        <v>10.44</v>
      </c>
      <c r="C113">
        <v>108.48</v>
      </c>
      <c r="D113">
        <v>0.36</v>
      </c>
      <c r="E113">
        <v>27.84</v>
      </c>
      <c r="F113">
        <f t="shared" si="3"/>
        <v>10.688558826189682</v>
      </c>
      <c r="G113">
        <f t="shared" si="4"/>
        <v>0.24855882618968295</v>
      </c>
      <c r="H113">
        <f t="shared" si="5"/>
        <v>6.1781490076793018E-2</v>
      </c>
    </row>
    <row r="114" spans="1:8" x14ac:dyDescent="0.3">
      <c r="A114" t="s">
        <v>132</v>
      </c>
      <c r="B114">
        <v>6.36</v>
      </c>
      <c r="C114">
        <v>15.72</v>
      </c>
      <c r="D114">
        <v>0.48</v>
      </c>
      <c r="E114">
        <v>30.72</v>
      </c>
      <c r="F114">
        <f t="shared" si="3"/>
        <v>4.8862084488761228</v>
      </c>
      <c r="G114">
        <f t="shared" si="4"/>
        <v>-1.4737915511238775</v>
      </c>
      <c r="H114">
        <f t="shared" si="5"/>
        <v>2.1720615361641249</v>
      </c>
    </row>
    <row r="115" spans="1:8" x14ac:dyDescent="0.3">
      <c r="A115" t="s">
        <v>133</v>
      </c>
      <c r="B115">
        <v>23.76</v>
      </c>
      <c r="C115">
        <v>306.48</v>
      </c>
      <c r="D115">
        <v>32.28</v>
      </c>
      <c r="E115">
        <v>6.6</v>
      </c>
      <c r="F115">
        <f t="shared" si="3"/>
        <v>30.885347446889657</v>
      </c>
      <c r="G115">
        <f t="shared" si="4"/>
        <v>7.1253474468896556</v>
      </c>
      <c r="H115">
        <f t="shared" si="5"/>
        <v>50.770576238896936</v>
      </c>
    </row>
    <row r="116" spans="1:8" x14ac:dyDescent="0.3">
      <c r="A116" t="s">
        <v>134</v>
      </c>
      <c r="B116">
        <v>16.079999999999998</v>
      </c>
      <c r="C116">
        <v>270.95999999999998</v>
      </c>
      <c r="D116">
        <v>9.84</v>
      </c>
      <c r="E116">
        <v>67.8</v>
      </c>
      <c r="F116">
        <f t="shared" si="3"/>
        <v>22.954927175736433</v>
      </c>
      <c r="G116">
        <f t="shared" si="4"/>
        <v>6.8749271757364347</v>
      </c>
      <c r="H116">
        <f t="shared" si="5"/>
        <v>47.264623671679352</v>
      </c>
    </row>
    <row r="117" spans="1:8" x14ac:dyDescent="0.3">
      <c r="A117" t="s">
        <v>135</v>
      </c>
      <c r="B117">
        <v>26.16</v>
      </c>
      <c r="C117">
        <v>290.04000000000002</v>
      </c>
      <c r="D117">
        <v>45.6</v>
      </c>
      <c r="E117">
        <v>27.84</v>
      </c>
      <c r="F117">
        <f t="shared" si="3"/>
        <v>32.949676032464211</v>
      </c>
      <c r="G117">
        <f t="shared" si="4"/>
        <v>6.7896760324642109</v>
      </c>
      <c r="H117">
        <f t="shared" si="5"/>
        <v>46.099700625818947</v>
      </c>
    </row>
    <row r="118" spans="1:8" x14ac:dyDescent="0.3">
      <c r="A118" t="s">
        <v>136</v>
      </c>
      <c r="B118">
        <v>16.920000000000002</v>
      </c>
      <c r="C118">
        <v>210.84</v>
      </c>
      <c r="D118">
        <v>18.48</v>
      </c>
      <c r="E118">
        <v>2.88</v>
      </c>
      <c r="F118">
        <f t="shared" si="3"/>
        <v>21.589172425289</v>
      </c>
      <c r="G118">
        <f t="shared" si="4"/>
        <v>4.6691724252889983</v>
      </c>
      <c r="H118">
        <f t="shared" si="5"/>
        <v>21.801171137079148</v>
      </c>
    </row>
    <row r="119" spans="1:8" x14ac:dyDescent="0.3">
      <c r="A119" t="s">
        <v>137</v>
      </c>
      <c r="B119">
        <v>19.079999999999998</v>
      </c>
      <c r="C119">
        <v>251.52</v>
      </c>
      <c r="D119">
        <v>24.72</v>
      </c>
      <c r="E119">
        <v>12.84</v>
      </c>
      <c r="F119">
        <f t="shared" si="3"/>
        <v>25.590056848177284</v>
      </c>
      <c r="G119">
        <f t="shared" si="4"/>
        <v>6.5100568481772854</v>
      </c>
      <c r="H119">
        <f t="shared" si="5"/>
        <v>42.380840166499972</v>
      </c>
    </row>
    <row r="120" spans="1:8" x14ac:dyDescent="0.3">
      <c r="A120" t="s">
        <v>138</v>
      </c>
      <c r="B120">
        <v>17.52</v>
      </c>
      <c r="C120">
        <v>93.84</v>
      </c>
      <c r="D120">
        <v>56.16</v>
      </c>
      <c r="E120">
        <v>41.4</v>
      </c>
      <c r="F120">
        <f t="shared" si="3"/>
        <v>23.116980539034625</v>
      </c>
      <c r="G120">
        <f t="shared" si="4"/>
        <v>5.5969805390346252</v>
      </c>
      <c r="H120">
        <f t="shared" si="5"/>
        <v>31.326191154332324</v>
      </c>
    </row>
    <row r="121" spans="1:8" x14ac:dyDescent="0.3">
      <c r="A121" t="s">
        <v>139</v>
      </c>
      <c r="B121">
        <v>15.12</v>
      </c>
      <c r="C121">
        <v>90.12</v>
      </c>
      <c r="D121">
        <v>42</v>
      </c>
      <c r="E121">
        <v>63.24</v>
      </c>
      <c r="F121">
        <f t="shared" si="3"/>
        <v>19.36950732236712</v>
      </c>
      <c r="G121">
        <f t="shared" si="4"/>
        <v>4.2495073223671209</v>
      </c>
      <c r="H121">
        <f t="shared" si="5"/>
        <v>18.058312482851779</v>
      </c>
    </row>
    <row r="122" spans="1:8" x14ac:dyDescent="0.3">
      <c r="A122" t="s">
        <v>140</v>
      </c>
      <c r="B122">
        <v>14.64</v>
      </c>
      <c r="C122">
        <v>167.04</v>
      </c>
      <c r="D122">
        <v>17.16</v>
      </c>
      <c r="E122">
        <v>30.72</v>
      </c>
      <c r="F122">
        <f t="shared" si="3"/>
        <v>18.385018373064081</v>
      </c>
      <c r="G122">
        <f t="shared" si="4"/>
        <v>3.7450183730640809</v>
      </c>
      <c r="H122">
        <f t="shared" si="5"/>
        <v>14.025162614587536</v>
      </c>
    </row>
    <row r="123" spans="1:8" x14ac:dyDescent="0.3">
      <c r="A123" t="s">
        <v>141</v>
      </c>
      <c r="B123">
        <v>11.28</v>
      </c>
      <c r="C123">
        <v>91.68</v>
      </c>
      <c r="D123">
        <v>0.96</v>
      </c>
      <c r="E123">
        <v>17.760000000000002</v>
      </c>
      <c r="F123">
        <f t="shared" si="3"/>
        <v>9.8301096787996514</v>
      </c>
      <c r="G123">
        <f t="shared" si="4"/>
        <v>-1.449890321200348</v>
      </c>
      <c r="H123">
        <f t="shared" si="5"/>
        <v>2.1021819435104483</v>
      </c>
    </row>
    <row r="124" spans="1:8" x14ac:dyDescent="0.3">
      <c r="A124" t="s">
        <v>142</v>
      </c>
      <c r="B124">
        <v>19.079999999999998</v>
      </c>
      <c r="C124">
        <v>150.84</v>
      </c>
      <c r="D124">
        <v>44.28</v>
      </c>
      <c r="E124">
        <v>95.04</v>
      </c>
      <c r="F124">
        <f t="shared" si="3"/>
        <v>23.564995164085985</v>
      </c>
      <c r="G124">
        <f t="shared" si="4"/>
        <v>4.4849951640859871</v>
      </c>
      <c r="H124">
        <f t="shared" si="5"/>
        <v>20.11518162187469</v>
      </c>
    </row>
    <row r="125" spans="1:8" x14ac:dyDescent="0.3">
      <c r="A125" t="s">
        <v>143</v>
      </c>
      <c r="B125">
        <v>7.92</v>
      </c>
      <c r="C125">
        <v>23.28</v>
      </c>
      <c r="D125">
        <v>19.2</v>
      </c>
      <c r="E125">
        <v>26.76</v>
      </c>
      <c r="F125">
        <f t="shared" si="3"/>
        <v>9.8806593365580397</v>
      </c>
      <c r="G125">
        <f t="shared" si="4"/>
        <v>1.9606593365580398</v>
      </c>
      <c r="H125">
        <f t="shared" si="5"/>
        <v>3.844185034032213</v>
      </c>
    </row>
    <row r="126" spans="1:8" x14ac:dyDescent="0.3">
      <c r="A126" t="s">
        <v>144</v>
      </c>
      <c r="B126">
        <v>18.600000000000001</v>
      </c>
      <c r="C126">
        <v>169.56</v>
      </c>
      <c r="D126">
        <v>32.159999999999997</v>
      </c>
      <c r="E126">
        <v>55.44</v>
      </c>
      <c r="F126">
        <f t="shared" si="3"/>
        <v>22.024623016438074</v>
      </c>
      <c r="G126">
        <f t="shared" si="4"/>
        <v>3.4246230164380727</v>
      </c>
      <c r="H126">
        <f t="shared" si="5"/>
        <v>11.728042804717404</v>
      </c>
    </row>
    <row r="127" spans="1:8" x14ac:dyDescent="0.3">
      <c r="A127" t="s">
        <v>145</v>
      </c>
      <c r="B127">
        <v>8.4</v>
      </c>
      <c r="C127">
        <v>22.56</v>
      </c>
      <c r="D127">
        <v>26.04</v>
      </c>
      <c r="E127">
        <v>60.48</v>
      </c>
      <c r="F127">
        <f t="shared" si="3"/>
        <v>11.310023985168572</v>
      </c>
      <c r="G127">
        <f t="shared" si="4"/>
        <v>2.9100239851685714</v>
      </c>
      <c r="H127">
        <f t="shared" si="5"/>
        <v>8.4682395942563744</v>
      </c>
    </row>
    <row r="128" spans="1:8" x14ac:dyDescent="0.3">
      <c r="A128" t="s">
        <v>146</v>
      </c>
      <c r="B128">
        <v>13.92</v>
      </c>
      <c r="C128">
        <v>268.8</v>
      </c>
      <c r="D128">
        <v>2.88</v>
      </c>
      <c r="E128">
        <v>18.72</v>
      </c>
      <c r="F128">
        <f t="shared" si="3"/>
        <v>21.393499363002356</v>
      </c>
      <c r="G128">
        <f t="shared" si="4"/>
        <v>7.4734993630023556</v>
      </c>
      <c r="H128">
        <f t="shared" si="5"/>
        <v>55.853192728796614</v>
      </c>
    </row>
    <row r="129" spans="1:8" x14ac:dyDescent="0.3">
      <c r="A129" t="s">
        <v>147</v>
      </c>
      <c r="B129">
        <v>18.239999999999998</v>
      </c>
      <c r="C129">
        <v>147.72</v>
      </c>
      <c r="D129">
        <v>41.52</v>
      </c>
      <c r="E129">
        <v>14.88</v>
      </c>
      <c r="F129">
        <f t="shared" si="3"/>
        <v>23.109659004444215</v>
      </c>
      <c r="G129">
        <f t="shared" si="4"/>
        <v>4.8696590044442161</v>
      </c>
      <c r="H129">
        <f t="shared" si="5"/>
        <v>23.713578819564635</v>
      </c>
    </row>
    <row r="130" spans="1:8" x14ac:dyDescent="0.3">
      <c r="A130" t="s">
        <v>148</v>
      </c>
      <c r="B130">
        <v>23.64</v>
      </c>
      <c r="C130">
        <v>275.39999999999998</v>
      </c>
      <c r="D130">
        <v>38.76</v>
      </c>
      <c r="E130">
        <v>89.04</v>
      </c>
      <c r="F130">
        <f t="shared" si="3"/>
        <v>30.078939537734012</v>
      </c>
      <c r="G130">
        <f t="shared" si="4"/>
        <v>6.4389395377340115</v>
      </c>
      <c r="H130">
        <f t="shared" si="5"/>
        <v>41.459942370594284</v>
      </c>
    </row>
    <row r="131" spans="1:8" x14ac:dyDescent="0.3">
      <c r="A131" t="s">
        <v>149</v>
      </c>
      <c r="B131">
        <v>12.72</v>
      </c>
      <c r="C131">
        <v>104.64</v>
      </c>
      <c r="D131">
        <v>14.16</v>
      </c>
      <c r="E131">
        <v>31.08</v>
      </c>
      <c r="F131">
        <f t="shared" si="3"/>
        <v>13.749071502303634</v>
      </c>
      <c r="G131">
        <f t="shared" si="4"/>
        <v>1.0290715023036334</v>
      </c>
      <c r="H131">
        <f t="shared" si="5"/>
        <v>1.0589881568534569</v>
      </c>
    </row>
    <row r="132" spans="1:8" x14ac:dyDescent="0.3">
      <c r="A132" t="s">
        <v>150</v>
      </c>
      <c r="B132">
        <v>7.92</v>
      </c>
      <c r="C132">
        <v>9.36</v>
      </c>
      <c r="D132">
        <v>46.68</v>
      </c>
      <c r="E132">
        <v>60.72</v>
      </c>
      <c r="F132">
        <f t="shared" si="3"/>
        <v>15.443104264178372</v>
      </c>
      <c r="G132">
        <f t="shared" si="4"/>
        <v>7.5231042641783716</v>
      </c>
      <c r="H132">
        <f t="shared" si="5"/>
        <v>56.597097769698799</v>
      </c>
    </row>
    <row r="133" spans="1:8" x14ac:dyDescent="0.3">
      <c r="A133" t="s">
        <v>151</v>
      </c>
      <c r="B133">
        <v>10.56</v>
      </c>
      <c r="C133">
        <v>96.24</v>
      </c>
      <c r="D133">
        <v>0</v>
      </c>
      <c r="E133">
        <v>11.04</v>
      </c>
      <c r="F133">
        <f t="shared" si="3"/>
        <v>9.9191158724888577</v>
      </c>
      <c r="G133">
        <f t="shared" si="4"/>
        <v>-0.64088412751114276</v>
      </c>
      <c r="H133">
        <f t="shared" si="5"/>
        <v>0.41073246489571869</v>
      </c>
    </row>
    <row r="134" spans="1:8" x14ac:dyDescent="0.3">
      <c r="A134" t="s">
        <v>152</v>
      </c>
      <c r="B134">
        <v>29.64</v>
      </c>
      <c r="C134">
        <v>264.36</v>
      </c>
      <c r="D134">
        <v>58.8</v>
      </c>
      <c r="E134">
        <v>3.84</v>
      </c>
      <c r="F134">
        <f t="shared" si="3"/>
        <v>34.633657099653355</v>
      </c>
      <c r="G134">
        <f t="shared" si="4"/>
        <v>4.9936570996533547</v>
      </c>
      <c r="H134">
        <f t="shared" si="5"/>
        <v>24.936611228918355</v>
      </c>
    </row>
    <row r="135" spans="1:8" x14ac:dyDescent="0.3">
      <c r="A135" t="s">
        <v>153</v>
      </c>
      <c r="B135">
        <v>11.64</v>
      </c>
      <c r="C135">
        <v>71.52</v>
      </c>
      <c r="D135">
        <v>14.4</v>
      </c>
      <c r="E135">
        <v>51.72</v>
      </c>
      <c r="F135">
        <f t="shared" ref="F135:F198" si="6">$B$2+SUMPRODUCT($C$2:$E$2,C135:E135)</f>
        <v>11.625935977806014</v>
      </c>
      <c r="G135">
        <f t="shared" ref="G135:G198" si="7">F135-B135</f>
        <v>-1.4064022193986503E-2</v>
      </c>
      <c r="H135">
        <f t="shared" ref="H135:H198" si="8">G135^2</f>
        <v>1.9779672027294491E-4</v>
      </c>
    </row>
    <row r="136" spans="1:8" x14ac:dyDescent="0.3">
      <c r="A136" t="s">
        <v>154</v>
      </c>
      <c r="B136">
        <v>1.92</v>
      </c>
      <c r="C136">
        <v>0.84</v>
      </c>
      <c r="D136">
        <v>47.52</v>
      </c>
      <c r="E136">
        <v>10.44</v>
      </c>
      <c r="F136">
        <f t="shared" si="6"/>
        <v>15.364088177155612</v>
      </c>
      <c r="G136">
        <f t="shared" si="7"/>
        <v>13.444088177155612</v>
      </c>
      <c r="H136">
        <f t="shared" si="8"/>
        <v>180.7435069151353</v>
      </c>
    </row>
    <row r="137" spans="1:8" x14ac:dyDescent="0.3">
      <c r="A137" t="s">
        <v>155</v>
      </c>
      <c r="B137">
        <v>15.24</v>
      </c>
      <c r="C137">
        <v>318.24</v>
      </c>
      <c r="D137">
        <v>3.48</v>
      </c>
      <c r="E137">
        <v>51.6</v>
      </c>
      <c r="F137">
        <f t="shared" si="6"/>
        <v>24.472327328112389</v>
      </c>
      <c r="G137">
        <f t="shared" si="7"/>
        <v>9.2323273281123885</v>
      </c>
      <c r="H137">
        <f t="shared" si="8"/>
        <v>85.235867893410841</v>
      </c>
    </row>
    <row r="138" spans="1:8" x14ac:dyDescent="0.3">
      <c r="A138" t="s">
        <v>156</v>
      </c>
      <c r="B138">
        <v>6.84</v>
      </c>
      <c r="C138">
        <v>10.08</v>
      </c>
      <c r="D138">
        <v>32.64</v>
      </c>
      <c r="E138">
        <v>2.52</v>
      </c>
      <c r="F138">
        <f t="shared" si="6"/>
        <v>12.406129275355928</v>
      </c>
      <c r="G138">
        <f t="shared" si="7"/>
        <v>5.5661292753559284</v>
      </c>
      <c r="H138">
        <f t="shared" si="8"/>
        <v>30.981795109974314</v>
      </c>
    </row>
    <row r="139" spans="1:8" x14ac:dyDescent="0.3">
      <c r="A139" t="s">
        <v>157</v>
      </c>
      <c r="B139">
        <v>23.52</v>
      </c>
      <c r="C139">
        <v>263.76</v>
      </c>
      <c r="D139">
        <v>40.200000000000003</v>
      </c>
      <c r="E139">
        <v>54.12</v>
      </c>
      <c r="F139">
        <f t="shared" si="6"/>
        <v>29.871141147408373</v>
      </c>
      <c r="G139">
        <f t="shared" si="7"/>
        <v>6.3511411474083737</v>
      </c>
      <c r="H139">
        <f t="shared" si="8"/>
        <v>40.336993874303751</v>
      </c>
    </row>
    <row r="140" spans="1:8" x14ac:dyDescent="0.3">
      <c r="A140" t="s">
        <v>158</v>
      </c>
      <c r="B140">
        <v>12.96</v>
      </c>
      <c r="C140">
        <v>44.28</v>
      </c>
      <c r="D140">
        <v>46.32</v>
      </c>
      <c r="E140">
        <v>78.72</v>
      </c>
      <c r="F140">
        <f t="shared" si="6"/>
        <v>17.455600112835135</v>
      </c>
      <c r="G140">
        <f t="shared" si="7"/>
        <v>4.4956001128351346</v>
      </c>
      <c r="H140">
        <f t="shared" si="8"/>
        <v>20.210420374523274</v>
      </c>
    </row>
    <row r="141" spans="1:8" x14ac:dyDescent="0.3">
      <c r="A141" t="s">
        <v>159</v>
      </c>
      <c r="B141">
        <v>13.92</v>
      </c>
      <c r="C141">
        <v>57.96</v>
      </c>
      <c r="D141">
        <v>56.4</v>
      </c>
      <c r="E141">
        <v>10.199999999999999</v>
      </c>
      <c r="F141">
        <f t="shared" si="6"/>
        <v>21.081936949162369</v>
      </c>
      <c r="G141">
        <f t="shared" si="7"/>
        <v>7.161936949162369</v>
      </c>
      <c r="H141">
        <f t="shared" si="8"/>
        <v>51.293340863777182</v>
      </c>
    </row>
    <row r="142" spans="1:8" x14ac:dyDescent="0.3">
      <c r="A142" t="s">
        <v>160</v>
      </c>
      <c r="B142">
        <v>11.4</v>
      </c>
      <c r="C142">
        <v>30.72</v>
      </c>
      <c r="D142">
        <v>46.8</v>
      </c>
      <c r="E142">
        <v>11.16</v>
      </c>
      <c r="F142">
        <f t="shared" si="6"/>
        <v>17.061048790470394</v>
      </c>
      <c r="G142">
        <f t="shared" si="7"/>
        <v>5.6610487904703941</v>
      </c>
      <c r="H142">
        <f t="shared" si="8"/>
        <v>32.047473408086312</v>
      </c>
    </row>
    <row r="143" spans="1:8" x14ac:dyDescent="0.3">
      <c r="A143" t="s">
        <v>161</v>
      </c>
      <c r="B143">
        <v>24.96</v>
      </c>
      <c r="C143">
        <v>328.44</v>
      </c>
      <c r="D143">
        <v>34.68</v>
      </c>
      <c r="E143">
        <v>71.64</v>
      </c>
      <c r="F143">
        <f t="shared" si="6"/>
        <v>32.5117069006034</v>
      </c>
      <c r="G143">
        <f t="shared" si="7"/>
        <v>7.5517069006033992</v>
      </c>
      <c r="H143">
        <f t="shared" si="8"/>
        <v>57.028277112620998</v>
      </c>
    </row>
    <row r="144" spans="1:8" x14ac:dyDescent="0.3">
      <c r="A144" t="s">
        <v>162</v>
      </c>
      <c r="B144">
        <v>11.52</v>
      </c>
      <c r="C144">
        <v>51.6</v>
      </c>
      <c r="D144">
        <v>31.08</v>
      </c>
      <c r="E144">
        <v>24.6</v>
      </c>
      <c r="F144">
        <f t="shared" si="6"/>
        <v>14.523446502717592</v>
      </c>
      <c r="G144">
        <f t="shared" si="7"/>
        <v>3.0034465027175923</v>
      </c>
      <c r="H144">
        <f t="shared" si="8"/>
        <v>9.0206908946865365</v>
      </c>
    </row>
    <row r="145" spans="1:8" x14ac:dyDescent="0.3">
      <c r="A145" t="s">
        <v>163</v>
      </c>
      <c r="B145">
        <v>24.84</v>
      </c>
      <c r="C145">
        <v>221.88</v>
      </c>
      <c r="D145">
        <v>52.68</v>
      </c>
      <c r="E145">
        <v>2.04</v>
      </c>
      <c r="F145">
        <f t="shared" si="6"/>
        <v>30.507640266495205</v>
      </c>
      <c r="G145">
        <f t="shared" si="7"/>
        <v>5.667640266495205</v>
      </c>
      <c r="H145">
        <f t="shared" si="8"/>
        <v>32.122146190397835</v>
      </c>
    </row>
    <row r="146" spans="1:8" x14ac:dyDescent="0.3">
      <c r="A146" t="s">
        <v>164</v>
      </c>
      <c r="B146">
        <v>13.08</v>
      </c>
      <c r="C146">
        <v>88.08</v>
      </c>
      <c r="D146">
        <v>20.399999999999999</v>
      </c>
      <c r="E146">
        <v>15.48</v>
      </c>
      <c r="F146">
        <f t="shared" si="6"/>
        <v>14.289381889059356</v>
      </c>
      <c r="G146">
        <f t="shared" si="7"/>
        <v>1.2093818890593564</v>
      </c>
      <c r="H146">
        <f t="shared" si="8"/>
        <v>1.4626045535847774</v>
      </c>
    </row>
    <row r="147" spans="1:8" x14ac:dyDescent="0.3">
      <c r="A147" t="s">
        <v>165</v>
      </c>
      <c r="B147">
        <v>23.04</v>
      </c>
      <c r="C147">
        <v>232.44</v>
      </c>
      <c r="D147">
        <v>42.48</v>
      </c>
      <c r="E147">
        <v>90.72</v>
      </c>
      <c r="F147">
        <f t="shared" si="6"/>
        <v>28.270905910530669</v>
      </c>
      <c r="G147">
        <f t="shared" si="7"/>
        <v>5.2309059105306694</v>
      </c>
      <c r="H147">
        <f t="shared" si="8"/>
        <v>27.362376644824693</v>
      </c>
    </row>
    <row r="148" spans="1:8" x14ac:dyDescent="0.3">
      <c r="A148" t="s">
        <v>166</v>
      </c>
      <c r="B148">
        <v>24.12</v>
      </c>
      <c r="C148">
        <v>264.60000000000002</v>
      </c>
      <c r="D148">
        <v>39.840000000000003</v>
      </c>
      <c r="E148">
        <v>45.48</v>
      </c>
      <c r="F148">
        <f t="shared" si="6"/>
        <v>29.880795217919452</v>
      </c>
      <c r="G148">
        <f t="shared" si="7"/>
        <v>5.7607952179194513</v>
      </c>
      <c r="H148">
        <f t="shared" si="8"/>
        <v>33.186761542803616</v>
      </c>
    </row>
    <row r="149" spans="1:8" x14ac:dyDescent="0.3">
      <c r="A149" t="s">
        <v>167</v>
      </c>
      <c r="B149">
        <v>12.48</v>
      </c>
      <c r="C149">
        <v>125.52</v>
      </c>
      <c r="D149">
        <v>6.84</v>
      </c>
      <c r="E149">
        <v>41.28</v>
      </c>
      <c r="F149">
        <f t="shared" si="6"/>
        <v>13.247218721257914</v>
      </c>
      <c r="G149">
        <f t="shared" si="7"/>
        <v>0.76721872125791357</v>
      </c>
      <c r="H149">
        <f t="shared" si="8"/>
        <v>0.58862456624862813</v>
      </c>
    </row>
    <row r="150" spans="1:8" x14ac:dyDescent="0.3">
      <c r="A150" t="s">
        <v>168</v>
      </c>
      <c r="B150">
        <v>13.68</v>
      </c>
      <c r="C150">
        <v>115.44</v>
      </c>
      <c r="D150">
        <v>17.760000000000002</v>
      </c>
      <c r="E150">
        <v>46.68</v>
      </c>
      <c r="F150">
        <f t="shared" si="6"/>
        <v>15.213183760389487</v>
      </c>
      <c r="G150">
        <f t="shared" si="7"/>
        <v>1.5331837603894876</v>
      </c>
      <c r="H150">
        <f t="shared" si="8"/>
        <v>2.3506524431220495</v>
      </c>
    </row>
    <row r="151" spans="1:8" x14ac:dyDescent="0.3">
      <c r="A151" t="s">
        <v>169</v>
      </c>
      <c r="B151">
        <v>12.36</v>
      </c>
      <c r="C151">
        <v>168.36</v>
      </c>
      <c r="D151">
        <v>2.2799999999999998</v>
      </c>
      <c r="E151">
        <v>10.8</v>
      </c>
      <c r="F151">
        <f t="shared" si="6"/>
        <v>14.990875354890081</v>
      </c>
      <c r="G151">
        <f t="shared" si="7"/>
        <v>2.6308753548900814</v>
      </c>
      <c r="H151">
        <f t="shared" si="8"/>
        <v>6.9215051329680115</v>
      </c>
    </row>
    <row r="152" spans="1:8" x14ac:dyDescent="0.3">
      <c r="A152" t="s">
        <v>170</v>
      </c>
      <c r="B152">
        <v>15.84</v>
      </c>
      <c r="C152">
        <v>288.12</v>
      </c>
      <c r="D152">
        <v>8.76</v>
      </c>
      <c r="E152">
        <v>10.44</v>
      </c>
      <c r="F152">
        <f t="shared" si="6"/>
        <v>24.060308603301824</v>
      </c>
      <c r="G152">
        <f t="shared" si="7"/>
        <v>8.2203086033018238</v>
      </c>
      <c r="H152">
        <f t="shared" si="8"/>
        <v>67.573473533517983</v>
      </c>
    </row>
    <row r="153" spans="1:8" x14ac:dyDescent="0.3">
      <c r="A153" t="s">
        <v>171</v>
      </c>
      <c r="B153">
        <v>30.48</v>
      </c>
      <c r="C153">
        <v>291.83999999999997</v>
      </c>
      <c r="D153">
        <v>58.8</v>
      </c>
      <c r="E153">
        <v>53.16</v>
      </c>
      <c r="F153">
        <f t="shared" si="6"/>
        <v>36.108374683083298</v>
      </c>
      <c r="G153">
        <f t="shared" si="7"/>
        <v>5.6283746830832975</v>
      </c>
      <c r="H153">
        <f t="shared" si="8"/>
        <v>31.678601573173008</v>
      </c>
    </row>
    <row r="154" spans="1:8" x14ac:dyDescent="0.3">
      <c r="A154" t="s">
        <v>172</v>
      </c>
      <c r="B154">
        <v>13.08</v>
      </c>
      <c r="C154">
        <v>45.6</v>
      </c>
      <c r="D154">
        <v>48.36</v>
      </c>
      <c r="E154">
        <v>14.28</v>
      </c>
      <c r="F154">
        <f t="shared" si="6"/>
        <v>18.353445450642628</v>
      </c>
      <c r="G154">
        <f t="shared" si="7"/>
        <v>5.2734454506426278</v>
      </c>
      <c r="H154">
        <f t="shared" si="8"/>
        <v>27.809226920903427</v>
      </c>
    </row>
    <row r="155" spans="1:8" x14ac:dyDescent="0.3">
      <c r="A155" t="s">
        <v>173</v>
      </c>
      <c r="B155">
        <v>12.12</v>
      </c>
      <c r="C155">
        <v>53.64</v>
      </c>
      <c r="D155">
        <v>30.96</v>
      </c>
      <c r="E155">
        <v>24.72</v>
      </c>
      <c r="F155">
        <f t="shared" si="6"/>
        <v>14.621915041497411</v>
      </c>
      <c r="G155">
        <f t="shared" si="7"/>
        <v>2.5019150414974121</v>
      </c>
      <c r="H155">
        <f t="shared" si="8"/>
        <v>6.2595788748709973</v>
      </c>
    </row>
    <row r="156" spans="1:8" x14ac:dyDescent="0.3">
      <c r="A156" t="s">
        <v>174</v>
      </c>
      <c r="B156">
        <v>19.32</v>
      </c>
      <c r="C156">
        <v>336.84</v>
      </c>
      <c r="D156">
        <v>16.68</v>
      </c>
      <c r="E156">
        <v>44.4</v>
      </c>
      <c r="F156">
        <f t="shared" si="6"/>
        <v>28.848332951993502</v>
      </c>
      <c r="G156">
        <f t="shared" si="7"/>
        <v>9.5283329519935016</v>
      </c>
      <c r="H156">
        <f t="shared" si="8"/>
        <v>90.789128844045194</v>
      </c>
    </row>
    <row r="157" spans="1:8" x14ac:dyDescent="0.3">
      <c r="A157" t="s">
        <v>175</v>
      </c>
      <c r="B157">
        <v>13.92</v>
      </c>
      <c r="C157">
        <v>145.19999999999999</v>
      </c>
      <c r="D157">
        <v>10.08</v>
      </c>
      <c r="E157">
        <v>58.44</v>
      </c>
      <c r="F157">
        <f t="shared" si="6"/>
        <v>15.173762149105883</v>
      </c>
      <c r="G157">
        <f t="shared" si="7"/>
        <v>1.2537621491058832</v>
      </c>
      <c r="H157">
        <f t="shared" si="8"/>
        <v>1.571919526530603</v>
      </c>
    </row>
    <row r="158" spans="1:8" x14ac:dyDescent="0.3">
      <c r="A158" t="s">
        <v>176</v>
      </c>
      <c r="B158">
        <v>19.920000000000002</v>
      </c>
      <c r="C158">
        <v>237.12</v>
      </c>
      <c r="D158">
        <v>27.96</v>
      </c>
      <c r="E158">
        <v>17.04</v>
      </c>
      <c r="F158">
        <f t="shared" si="6"/>
        <v>25.444840503477963</v>
      </c>
      <c r="G158">
        <f t="shared" si="7"/>
        <v>5.5248405034779609</v>
      </c>
      <c r="H158">
        <f t="shared" si="8"/>
        <v>30.523862588870607</v>
      </c>
    </row>
    <row r="159" spans="1:8" x14ac:dyDescent="0.3">
      <c r="A159" t="s">
        <v>177</v>
      </c>
      <c r="B159">
        <v>22.8</v>
      </c>
      <c r="C159">
        <v>205.56</v>
      </c>
      <c r="D159">
        <v>47.64</v>
      </c>
      <c r="E159">
        <v>45.24</v>
      </c>
      <c r="F159">
        <f t="shared" si="6"/>
        <v>28.054972102676032</v>
      </c>
      <c r="G159">
        <f t="shared" si="7"/>
        <v>5.2549721026760317</v>
      </c>
      <c r="H159">
        <f t="shared" si="8"/>
        <v>27.614731799903353</v>
      </c>
    </row>
    <row r="160" spans="1:8" x14ac:dyDescent="0.3">
      <c r="A160" t="s">
        <v>178</v>
      </c>
      <c r="B160">
        <v>18.72</v>
      </c>
      <c r="C160">
        <v>225.36</v>
      </c>
      <c r="D160">
        <v>25.32</v>
      </c>
      <c r="E160">
        <v>11.4</v>
      </c>
      <c r="F160">
        <f t="shared" si="6"/>
        <v>24.101144140376654</v>
      </c>
      <c r="G160">
        <f t="shared" si="7"/>
        <v>5.3811441403766551</v>
      </c>
      <c r="H160">
        <f t="shared" si="8"/>
        <v>28.956712259510009</v>
      </c>
    </row>
    <row r="161" spans="1:8" x14ac:dyDescent="0.3">
      <c r="A161" t="s">
        <v>179</v>
      </c>
      <c r="B161">
        <v>3.84</v>
      </c>
      <c r="C161">
        <v>4.92</v>
      </c>
      <c r="D161">
        <v>13.92</v>
      </c>
      <c r="E161">
        <v>6.84</v>
      </c>
      <c r="F161">
        <f t="shared" si="6"/>
        <v>7.5603612706146173</v>
      </c>
      <c r="G161">
        <f t="shared" si="7"/>
        <v>3.7203612706146174</v>
      </c>
      <c r="H161">
        <f t="shared" si="8"/>
        <v>13.84108798388921</v>
      </c>
    </row>
    <row r="162" spans="1:8" x14ac:dyDescent="0.3">
      <c r="A162" t="s">
        <v>180</v>
      </c>
      <c r="B162">
        <v>18.36</v>
      </c>
      <c r="C162">
        <v>112.68</v>
      </c>
      <c r="D162">
        <v>52.2</v>
      </c>
      <c r="E162">
        <v>60.6</v>
      </c>
      <c r="F162">
        <f t="shared" si="6"/>
        <v>23.249635664510986</v>
      </c>
      <c r="G162">
        <f t="shared" si="7"/>
        <v>4.8896356645109869</v>
      </c>
      <c r="H162">
        <f t="shared" si="8"/>
        <v>23.9085369316578</v>
      </c>
    </row>
    <row r="163" spans="1:8" x14ac:dyDescent="0.3">
      <c r="A163" t="s">
        <v>181</v>
      </c>
      <c r="B163">
        <v>12.12</v>
      </c>
      <c r="C163">
        <v>179.76</v>
      </c>
      <c r="D163">
        <v>1.56</v>
      </c>
      <c r="E163">
        <v>29.16</v>
      </c>
      <c r="F163">
        <f t="shared" si="6"/>
        <v>15.440144867389279</v>
      </c>
      <c r="G163">
        <f t="shared" si="7"/>
        <v>3.3201448673892795</v>
      </c>
      <c r="H163">
        <f t="shared" si="8"/>
        <v>11.023361940451377</v>
      </c>
    </row>
    <row r="164" spans="1:8" x14ac:dyDescent="0.3">
      <c r="A164" t="s">
        <v>182</v>
      </c>
      <c r="B164">
        <v>8.76</v>
      </c>
      <c r="C164">
        <v>14.04</v>
      </c>
      <c r="D164">
        <v>44.28</v>
      </c>
      <c r="E164">
        <v>54.24</v>
      </c>
      <c r="F164">
        <f t="shared" si="6"/>
        <v>15.192238740452682</v>
      </c>
      <c r="G164">
        <f t="shared" si="7"/>
        <v>6.4322387404526822</v>
      </c>
      <c r="H164">
        <f t="shared" si="8"/>
        <v>41.373695214180309</v>
      </c>
    </row>
    <row r="165" spans="1:8" x14ac:dyDescent="0.3">
      <c r="A165" t="s">
        <v>183</v>
      </c>
      <c r="B165">
        <v>15.48</v>
      </c>
      <c r="C165">
        <v>158.04</v>
      </c>
      <c r="D165">
        <v>22.08</v>
      </c>
      <c r="E165">
        <v>41.52</v>
      </c>
      <c r="F165">
        <f t="shared" si="6"/>
        <v>18.949054640887056</v>
      </c>
      <c r="G165">
        <f t="shared" si="7"/>
        <v>3.4690546408870553</v>
      </c>
      <c r="H165">
        <f t="shared" si="8"/>
        <v>12.034340101460016</v>
      </c>
    </row>
    <row r="166" spans="1:8" x14ac:dyDescent="0.3">
      <c r="A166" t="s">
        <v>184</v>
      </c>
      <c r="B166">
        <v>17.28</v>
      </c>
      <c r="C166">
        <v>207</v>
      </c>
      <c r="D166">
        <v>21.72</v>
      </c>
      <c r="E166">
        <v>36.840000000000003</v>
      </c>
      <c r="F166">
        <f t="shared" si="6"/>
        <v>21.956213878813486</v>
      </c>
      <c r="G166">
        <f t="shared" si="7"/>
        <v>4.6762138788134848</v>
      </c>
      <c r="H166">
        <f t="shared" si="8"/>
        <v>21.866976240407858</v>
      </c>
    </row>
    <row r="167" spans="1:8" x14ac:dyDescent="0.3">
      <c r="A167" t="s">
        <v>185</v>
      </c>
      <c r="B167">
        <v>15.96</v>
      </c>
      <c r="C167">
        <v>102.84</v>
      </c>
      <c r="D167">
        <v>42.96</v>
      </c>
      <c r="E167">
        <v>59.16</v>
      </c>
      <c r="F167">
        <f t="shared" si="6"/>
        <v>20.418484975106587</v>
      </c>
      <c r="G167">
        <f t="shared" si="7"/>
        <v>4.458484975106586</v>
      </c>
      <c r="H167">
        <f t="shared" si="8"/>
        <v>19.878088273251176</v>
      </c>
    </row>
    <row r="168" spans="1:8" x14ac:dyDescent="0.3">
      <c r="A168" t="s">
        <v>186</v>
      </c>
      <c r="B168">
        <v>17.88</v>
      </c>
      <c r="C168">
        <v>226.08</v>
      </c>
      <c r="D168">
        <v>21.72</v>
      </c>
      <c r="E168">
        <v>30.72</v>
      </c>
      <c r="F168">
        <f t="shared" si="6"/>
        <v>23.183492902410261</v>
      </c>
      <c r="G168">
        <f t="shared" si="7"/>
        <v>5.3034929024102624</v>
      </c>
      <c r="H168">
        <f t="shared" si="8"/>
        <v>28.12703696591603</v>
      </c>
    </row>
    <row r="169" spans="1:8" x14ac:dyDescent="0.3">
      <c r="A169" t="s">
        <v>187</v>
      </c>
      <c r="B169">
        <v>21.6</v>
      </c>
      <c r="C169">
        <v>196.2</v>
      </c>
      <c r="D169">
        <v>44.16</v>
      </c>
      <c r="E169">
        <v>8.8800000000000008</v>
      </c>
      <c r="F169">
        <f t="shared" si="6"/>
        <v>26.814592787063027</v>
      </c>
      <c r="G169">
        <f t="shared" si="7"/>
        <v>5.214592787063026</v>
      </c>
      <c r="H169">
        <f t="shared" si="8"/>
        <v>27.191977934889739</v>
      </c>
    </row>
    <row r="170" spans="1:8" x14ac:dyDescent="0.3">
      <c r="A170" t="s">
        <v>188</v>
      </c>
      <c r="B170">
        <v>14.28</v>
      </c>
      <c r="C170">
        <v>140.63999999999999</v>
      </c>
      <c r="D170">
        <v>17.64</v>
      </c>
      <c r="E170">
        <v>6.48</v>
      </c>
      <c r="F170">
        <f t="shared" si="6"/>
        <v>16.967070383202863</v>
      </c>
      <c r="G170">
        <f t="shared" si="7"/>
        <v>2.6870703832028635</v>
      </c>
      <c r="H170">
        <f t="shared" si="8"/>
        <v>7.2203472442859837</v>
      </c>
    </row>
    <row r="171" spans="1:8" x14ac:dyDescent="0.3">
      <c r="A171" t="s">
        <v>189</v>
      </c>
      <c r="B171">
        <v>14.28</v>
      </c>
      <c r="C171">
        <v>281.39999999999998</v>
      </c>
      <c r="D171">
        <v>4.08</v>
      </c>
      <c r="E171">
        <v>101.76</v>
      </c>
      <c r="F171">
        <f t="shared" si="6"/>
        <v>22.053751292823002</v>
      </c>
      <c r="G171">
        <f t="shared" si="7"/>
        <v>7.7737512928230021</v>
      </c>
      <c r="H171">
        <f t="shared" si="8"/>
        <v>60.431209162667294</v>
      </c>
    </row>
    <row r="172" spans="1:8" x14ac:dyDescent="0.3">
      <c r="A172" t="s">
        <v>190</v>
      </c>
      <c r="B172">
        <v>9.6</v>
      </c>
      <c r="C172">
        <v>21.48</v>
      </c>
      <c r="D172">
        <v>45.12</v>
      </c>
      <c r="E172">
        <v>25.92</v>
      </c>
      <c r="F172">
        <f t="shared" si="6"/>
        <v>16.003392956676358</v>
      </c>
      <c r="G172">
        <f t="shared" si="7"/>
        <v>6.4033929566763579</v>
      </c>
      <c r="H172">
        <f t="shared" si="8"/>
        <v>41.003441357612388</v>
      </c>
    </row>
    <row r="173" spans="1:8" x14ac:dyDescent="0.3">
      <c r="A173" t="s">
        <v>191</v>
      </c>
      <c r="B173">
        <v>14.64</v>
      </c>
      <c r="C173">
        <v>248.16</v>
      </c>
      <c r="D173">
        <v>6.24</v>
      </c>
      <c r="E173">
        <v>23.28</v>
      </c>
      <c r="F173">
        <f t="shared" si="6"/>
        <v>20.884027404129657</v>
      </c>
      <c r="G173">
        <f t="shared" si="7"/>
        <v>6.2440274041296568</v>
      </c>
      <c r="H173">
        <f t="shared" si="8"/>
        <v>38.987878223522138</v>
      </c>
    </row>
    <row r="174" spans="1:8" x14ac:dyDescent="0.3">
      <c r="A174" t="s">
        <v>192</v>
      </c>
      <c r="B174">
        <v>20.52</v>
      </c>
      <c r="C174">
        <v>258.48</v>
      </c>
      <c r="D174">
        <v>28.32</v>
      </c>
      <c r="E174">
        <v>69.12</v>
      </c>
      <c r="F174">
        <f t="shared" si="6"/>
        <v>26.608434331494397</v>
      </c>
      <c r="G174">
        <f t="shared" si="7"/>
        <v>6.0884343314943976</v>
      </c>
      <c r="H174">
        <f t="shared" si="8"/>
        <v>37.069032608919635</v>
      </c>
    </row>
    <row r="175" spans="1:8" x14ac:dyDescent="0.3">
      <c r="A175" t="s">
        <v>193</v>
      </c>
      <c r="B175">
        <v>18</v>
      </c>
      <c r="C175">
        <v>341.16</v>
      </c>
      <c r="D175">
        <v>12.72</v>
      </c>
      <c r="E175">
        <v>7.68</v>
      </c>
      <c r="F175">
        <f t="shared" si="6"/>
        <v>28.352201581229679</v>
      </c>
      <c r="G175">
        <f t="shared" si="7"/>
        <v>10.352201581229679</v>
      </c>
      <c r="H175">
        <f t="shared" si="8"/>
        <v>107.16807757841426</v>
      </c>
    </row>
    <row r="176" spans="1:8" x14ac:dyDescent="0.3">
      <c r="A176" t="s">
        <v>194</v>
      </c>
      <c r="B176">
        <v>10.08</v>
      </c>
      <c r="C176">
        <v>60</v>
      </c>
      <c r="D176">
        <v>13.92</v>
      </c>
      <c r="E176">
        <v>22.08</v>
      </c>
      <c r="F176">
        <f t="shared" si="6"/>
        <v>10.937479211518637</v>
      </c>
      <c r="G176">
        <f t="shared" si="7"/>
        <v>0.85747921151863693</v>
      </c>
      <c r="H176">
        <f t="shared" si="8"/>
        <v>0.73527059818662333</v>
      </c>
    </row>
    <row r="177" spans="1:8" x14ac:dyDescent="0.3">
      <c r="A177" t="s">
        <v>195</v>
      </c>
      <c r="B177">
        <v>17.399999999999999</v>
      </c>
      <c r="C177">
        <v>197.4</v>
      </c>
      <c r="D177">
        <v>25.08</v>
      </c>
      <c r="E177">
        <v>56.88</v>
      </c>
      <c r="F177">
        <f t="shared" si="6"/>
        <v>22.061039734493335</v>
      </c>
      <c r="G177">
        <f t="shared" si="7"/>
        <v>4.6610397344933361</v>
      </c>
      <c r="H177">
        <f t="shared" si="8"/>
        <v>21.725291406525709</v>
      </c>
    </row>
    <row r="178" spans="1:8" x14ac:dyDescent="0.3">
      <c r="A178" t="s">
        <v>196</v>
      </c>
      <c r="B178">
        <v>9.1199999999999992</v>
      </c>
      <c r="C178">
        <v>23.52</v>
      </c>
      <c r="D178">
        <v>24.12</v>
      </c>
      <c r="E178">
        <v>20.399999999999999</v>
      </c>
      <c r="F178">
        <f t="shared" si="6"/>
        <v>11.110556949621364</v>
      </c>
      <c r="G178">
        <f t="shared" si="7"/>
        <v>1.9905569496213644</v>
      </c>
      <c r="H178">
        <f t="shared" si="8"/>
        <v>3.9623169696859111</v>
      </c>
    </row>
    <row r="179" spans="1:8" x14ac:dyDescent="0.3">
      <c r="A179" t="s">
        <v>197</v>
      </c>
      <c r="B179">
        <v>14.04</v>
      </c>
      <c r="C179">
        <v>202.08</v>
      </c>
      <c r="D179">
        <v>8.52</v>
      </c>
      <c r="E179">
        <v>15.36</v>
      </c>
      <c r="F179">
        <f t="shared" si="6"/>
        <v>18.582524357573213</v>
      </c>
      <c r="G179">
        <f t="shared" si="7"/>
        <v>4.5425243575732139</v>
      </c>
      <c r="H179">
        <f t="shared" si="8"/>
        <v>20.634527539145939</v>
      </c>
    </row>
    <row r="180" spans="1:8" x14ac:dyDescent="0.3">
      <c r="A180" t="s">
        <v>198</v>
      </c>
      <c r="B180">
        <v>13.8</v>
      </c>
      <c r="C180">
        <v>266.88</v>
      </c>
      <c r="D180">
        <v>4.08</v>
      </c>
      <c r="E180">
        <v>15.72</v>
      </c>
      <c r="F180">
        <f t="shared" si="6"/>
        <v>21.576705293028439</v>
      </c>
      <c r="G180">
        <f t="shared" si="7"/>
        <v>7.7767052930284386</v>
      </c>
      <c r="H180">
        <f t="shared" si="8"/>
        <v>60.477145214616534</v>
      </c>
    </row>
    <row r="181" spans="1:8" x14ac:dyDescent="0.3">
      <c r="A181" t="s">
        <v>199</v>
      </c>
      <c r="B181">
        <v>32.4</v>
      </c>
      <c r="C181">
        <v>332.28</v>
      </c>
      <c r="D181">
        <v>58.68</v>
      </c>
      <c r="E181">
        <v>50.16</v>
      </c>
      <c r="F181">
        <f t="shared" si="6"/>
        <v>38.630505590892817</v>
      </c>
      <c r="G181">
        <f t="shared" si="7"/>
        <v>6.2305055908928182</v>
      </c>
      <c r="H181">
        <f t="shared" si="8"/>
        <v>38.819199918146666</v>
      </c>
    </row>
    <row r="182" spans="1:8" x14ac:dyDescent="0.3">
      <c r="A182" t="s">
        <v>200</v>
      </c>
      <c r="B182">
        <v>24.24</v>
      </c>
      <c r="C182">
        <v>298.08</v>
      </c>
      <c r="D182">
        <v>36.24</v>
      </c>
      <c r="E182">
        <v>24.36</v>
      </c>
      <c r="F182">
        <f t="shared" si="6"/>
        <v>31.221152665286063</v>
      </c>
      <c r="G182">
        <f t="shared" si="7"/>
        <v>6.9811526652860643</v>
      </c>
      <c r="H182">
        <f t="shared" si="8"/>
        <v>48.736492536030717</v>
      </c>
    </row>
    <row r="183" spans="1:8" x14ac:dyDescent="0.3">
      <c r="A183" t="s">
        <v>201</v>
      </c>
      <c r="B183">
        <v>14.04</v>
      </c>
      <c r="C183">
        <v>204.24</v>
      </c>
      <c r="D183">
        <v>9.36</v>
      </c>
      <c r="E183">
        <v>42.24</v>
      </c>
      <c r="F183">
        <f t="shared" si="6"/>
        <v>18.784496089329433</v>
      </c>
      <c r="G183">
        <f t="shared" si="7"/>
        <v>4.7444960893294343</v>
      </c>
      <c r="H183">
        <f t="shared" si="8"/>
        <v>22.510243141662297</v>
      </c>
    </row>
    <row r="184" spans="1:8" x14ac:dyDescent="0.3">
      <c r="A184" t="s">
        <v>202</v>
      </c>
      <c r="B184">
        <v>14.16</v>
      </c>
      <c r="C184">
        <v>332.04</v>
      </c>
      <c r="D184">
        <v>2.76</v>
      </c>
      <c r="E184">
        <v>28.44</v>
      </c>
      <c r="F184">
        <f t="shared" si="6"/>
        <v>25.281265513430771</v>
      </c>
      <c r="G184">
        <f t="shared" si="7"/>
        <v>11.121265513430771</v>
      </c>
      <c r="H184">
        <f t="shared" si="8"/>
        <v>123.68254662022458</v>
      </c>
    </row>
    <row r="185" spans="1:8" x14ac:dyDescent="0.3">
      <c r="A185" t="s">
        <v>203</v>
      </c>
      <c r="B185">
        <v>15.12</v>
      </c>
      <c r="C185">
        <v>198.72</v>
      </c>
      <c r="D185">
        <v>12</v>
      </c>
      <c r="E185">
        <v>21.12</v>
      </c>
      <c r="F185">
        <f t="shared" si="6"/>
        <v>19.179430818701189</v>
      </c>
      <c r="G185">
        <f t="shared" si="7"/>
        <v>4.0594308187011894</v>
      </c>
      <c r="H185">
        <f t="shared" si="8"/>
        <v>16.47897857182101</v>
      </c>
    </row>
    <row r="186" spans="1:8" x14ac:dyDescent="0.3">
      <c r="A186" t="s">
        <v>204</v>
      </c>
      <c r="B186">
        <v>12.6</v>
      </c>
      <c r="C186">
        <v>187.92</v>
      </c>
      <c r="D186">
        <v>3.12</v>
      </c>
      <c r="E186">
        <v>9.9600000000000009</v>
      </c>
      <c r="F186">
        <f t="shared" si="6"/>
        <v>16.423596436079773</v>
      </c>
      <c r="G186">
        <f t="shared" si="7"/>
        <v>3.8235964360797734</v>
      </c>
      <c r="H186">
        <f t="shared" si="8"/>
        <v>14.619889706001945</v>
      </c>
    </row>
    <row r="187" spans="1:8" x14ac:dyDescent="0.3">
      <c r="A187" t="s">
        <v>205</v>
      </c>
      <c r="B187">
        <v>14.64</v>
      </c>
      <c r="C187">
        <v>262.2</v>
      </c>
      <c r="D187">
        <v>6.48</v>
      </c>
      <c r="E187">
        <v>32.880000000000003</v>
      </c>
      <c r="F187">
        <f t="shared" si="6"/>
        <v>21.773766417616038</v>
      </c>
      <c r="G187">
        <f t="shared" si="7"/>
        <v>7.1337664176160374</v>
      </c>
      <c r="H187">
        <f t="shared" si="8"/>
        <v>50.890623301106352</v>
      </c>
    </row>
    <row r="188" spans="1:8" x14ac:dyDescent="0.3">
      <c r="A188" t="s">
        <v>206</v>
      </c>
      <c r="B188">
        <v>10.44</v>
      </c>
      <c r="C188">
        <v>67.44</v>
      </c>
      <c r="D188">
        <v>6.84</v>
      </c>
      <c r="E188">
        <v>35.64</v>
      </c>
      <c r="F188">
        <f t="shared" si="6"/>
        <v>9.6336166325453814</v>
      </c>
      <c r="G188">
        <f t="shared" si="7"/>
        <v>-0.80638336745461814</v>
      </c>
      <c r="H188">
        <f t="shared" si="8"/>
        <v>0.65025413530744969</v>
      </c>
    </row>
    <row r="189" spans="1:8" x14ac:dyDescent="0.3">
      <c r="A189" t="s">
        <v>207</v>
      </c>
      <c r="B189">
        <v>31.44</v>
      </c>
      <c r="C189">
        <v>345.12</v>
      </c>
      <c r="D189">
        <v>51.6</v>
      </c>
      <c r="E189">
        <v>86.16</v>
      </c>
      <c r="F189">
        <f t="shared" si="6"/>
        <v>37.552210476686035</v>
      </c>
      <c r="G189">
        <f t="shared" si="7"/>
        <v>6.1122104766860339</v>
      </c>
      <c r="H189">
        <f t="shared" si="8"/>
        <v>37.359116911310515</v>
      </c>
    </row>
    <row r="190" spans="1:8" x14ac:dyDescent="0.3">
      <c r="A190" t="s">
        <v>208</v>
      </c>
      <c r="B190">
        <v>21.12</v>
      </c>
      <c r="C190">
        <v>304.56</v>
      </c>
      <c r="D190">
        <v>25.56</v>
      </c>
      <c r="E190">
        <v>36</v>
      </c>
      <c r="F190">
        <f t="shared" si="6"/>
        <v>29.001295542751492</v>
      </c>
      <c r="G190">
        <f t="shared" si="7"/>
        <v>7.8812955427514915</v>
      </c>
      <c r="H190">
        <f t="shared" si="8"/>
        <v>62.11481943219453</v>
      </c>
    </row>
    <row r="191" spans="1:8" x14ac:dyDescent="0.3">
      <c r="A191" t="s">
        <v>209</v>
      </c>
      <c r="B191">
        <v>27.12</v>
      </c>
      <c r="C191">
        <v>246</v>
      </c>
      <c r="D191">
        <v>54.12</v>
      </c>
      <c r="E191">
        <v>23.52</v>
      </c>
      <c r="F191">
        <f t="shared" si="6"/>
        <v>32.258104349361801</v>
      </c>
      <c r="G191">
        <f t="shared" si="7"/>
        <v>5.1381043493618002</v>
      </c>
      <c r="H191">
        <f t="shared" si="8"/>
        <v>26.400116304930648</v>
      </c>
    </row>
    <row r="192" spans="1:8" x14ac:dyDescent="0.3">
      <c r="A192" t="s">
        <v>210</v>
      </c>
      <c r="B192">
        <v>12.36</v>
      </c>
      <c r="C192">
        <v>167.4</v>
      </c>
      <c r="D192">
        <v>2.52</v>
      </c>
      <c r="E192">
        <v>31.92</v>
      </c>
      <c r="F192">
        <f t="shared" si="6"/>
        <v>14.881974947738161</v>
      </c>
      <c r="G192">
        <f t="shared" si="7"/>
        <v>2.5219749477381619</v>
      </c>
      <c r="H192">
        <f t="shared" si="8"/>
        <v>6.3603576370189048</v>
      </c>
    </row>
    <row r="193" spans="1:8" x14ac:dyDescent="0.3">
      <c r="A193" t="s">
        <v>211</v>
      </c>
      <c r="B193">
        <v>20.76</v>
      </c>
      <c r="C193">
        <v>229.32</v>
      </c>
      <c r="D193">
        <v>34.44</v>
      </c>
      <c r="E193">
        <v>21.84</v>
      </c>
      <c r="F193">
        <f t="shared" si="6"/>
        <v>26.489388629152533</v>
      </c>
      <c r="G193">
        <f t="shared" si="7"/>
        <v>5.7293886291525311</v>
      </c>
      <c r="H193">
        <f t="shared" si="8"/>
        <v>32.825894063862322</v>
      </c>
    </row>
    <row r="194" spans="1:8" x14ac:dyDescent="0.3">
      <c r="A194" t="s">
        <v>212</v>
      </c>
      <c r="B194">
        <v>19.079999999999998</v>
      </c>
      <c r="C194">
        <v>343.2</v>
      </c>
      <c r="D194">
        <v>16.68</v>
      </c>
      <c r="E194">
        <v>4.4400000000000004</v>
      </c>
      <c r="F194">
        <f t="shared" si="6"/>
        <v>29.44846180398984</v>
      </c>
      <c r="G194">
        <f t="shared" si="7"/>
        <v>10.368461803989842</v>
      </c>
      <c r="H194">
        <f t="shared" si="8"/>
        <v>107.50500018079629</v>
      </c>
    </row>
    <row r="195" spans="1:8" x14ac:dyDescent="0.3">
      <c r="A195" t="s">
        <v>213</v>
      </c>
      <c r="B195">
        <v>8.0399999999999991</v>
      </c>
      <c r="C195">
        <v>22.44</v>
      </c>
      <c r="D195">
        <v>14.52</v>
      </c>
      <c r="E195">
        <v>28.08</v>
      </c>
      <c r="F195">
        <f t="shared" si="6"/>
        <v>8.6962263441964254</v>
      </c>
      <c r="G195">
        <f t="shared" si="7"/>
        <v>0.65622634419642623</v>
      </c>
      <c r="H195">
        <f t="shared" si="8"/>
        <v>0.43063301481740646</v>
      </c>
    </row>
    <row r="196" spans="1:8" x14ac:dyDescent="0.3">
      <c r="A196" t="s">
        <v>214</v>
      </c>
      <c r="B196">
        <v>12.96</v>
      </c>
      <c r="C196">
        <v>47.4</v>
      </c>
      <c r="D196">
        <v>49.32</v>
      </c>
      <c r="E196">
        <v>6.96</v>
      </c>
      <c r="F196">
        <f t="shared" si="6"/>
        <v>18.733986645873046</v>
      </c>
      <c r="G196">
        <f t="shared" si="7"/>
        <v>5.7739866458730447</v>
      </c>
      <c r="H196">
        <f t="shared" si="8"/>
        <v>33.338921786720249</v>
      </c>
    </row>
    <row r="197" spans="1:8" x14ac:dyDescent="0.3">
      <c r="A197" t="s">
        <v>215</v>
      </c>
      <c r="B197">
        <v>11.88</v>
      </c>
      <c r="C197">
        <v>90.6</v>
      </c>
      <c r="D197">
        <v>12.96</v>
      </c>
      <c r="E197">
        <v>7.2</v>
      </c>
      <c r="F197">
        <f t="shared" si="6"/>
        <v>12.700481565263267</v>
      </c>
      <c r="G197">
        <f t="shared" si="7"/>
        <v>0.82048156526326643</v>
      </c>
      <c r="H197">
        <f t="shared" si="8"/>
        <v>0.67318999893685971</v>
      </c>
    </row>
    <row r="198" spans="1:8" x14ac:dyDescent="0.3">
      <c r="A198" t="s">
        <v>216</v>
      </c>
      <c r="B198">
        <v>7.08</v>
      </c>
      <c r="C198">
        <v>20.64</v>
      </c>
      <c r="D198">
        <v>4.92</v>
      </c>
      <c r="E198">
        <v>37.92</v>
      </c>
      <c r="F198">
        <f t="shared" si="6"/>
        <v>6.2258649958700918</v>
      </c>
      <c r="G198">
        <f t="shared" si="7"/>
        <v>-0.85413500412990828</v>
      </c>
      <c r="H198">
        <f t="shared" si="8"/>
        <v>0.72954660527999848</v>
      </c>
    </row>
    <row r="199" spans="1:8" x14ac:dyDescent="0.3">
      <c r="A199" t="s">
        <v>217</v>
      </c>
      <c r="B199">
        <v>23.52</v>
      </c>
      <c r="C199">
        <v>200.16</v>
      </c>
      <c r="D199">
        <v>50.4</v>
      </c>
      <c r="E199">
        <v>4.32</v>
      </c>
      <c r="F199">
        <f t="shared" ref="F199:F205" si="9">$B$2+SUMPRODUCT($C$2:$E$2,C199:E199)</f>
        <v>28.586030341131593</v>
      </c>
      <c r="G199">
        <f t="shared" ref="G199:G205" si="10">F199-B199</f>
        <v>5.0660303411315937</v>
      </c>
      <c r="H199">
        <f t="shared" ref="H199:H205" si="11">G199^2</f>
        <v>25.664663417265892</v>
      </c>
    </row>
    <row r="200" spans="1:8" x14ac:dyDescent="0.3">
      <c r="A200" t="s">
        <v>218</v>
      </c>
      <c r="B200">
        <v>20.76</v>
      </c>
      <c r="C200">
        <v>179.64</v>
      </c>
      <c r="D200">
        <v>42.72</v>
      </c>
      <c r="E200">
        <v>7.2</v>
      </c>
      <c r="F200">
        <f t="shared" si="9"/>
        <v>25.438442995729783</v>
      </c>
      <c r="G200">
        <f t="shared" si="10"/>
        <v>4.6784429957297817</v>
      </c>
      <c r="H200">
        <f t="shared" si="11"/>
        <v>21.887828864293056</v>
      </c>
    </row>
    <row r="201" spans="1:8" x14ac:dyDescent="0.3">
      <c r="A201" t="s">
        <v>219</v>
      </c>
      <c r="B201">
        <v>9.1199999999999992</v>
      </c>
      <c r="C201">
        <v>45.84</v>
      </c>
      <c r="D201">
        <v>4.4400000000000004</v>
      </c>
      <c r="E201">
        <v>16.559999999999999</v>
      </c>
      <c r="F201">
        <f t="shared" si="9"/>
        <v>7.7982913765505266</v>
      </c>
      <c r="G201">
        <f t="shared" si="10"/>
        <v>-1.3217086234494726</v>
      </c>
      <c r="H201">
        <f t="shared" si="11"/>
        <v>1.7469136853006997</v>
      </c>
    </row>
    <row r="202" spans="1:8" x14ac:dyDescent="0.3">
      <c r="A202" t="s">
        <v>220</v>
      </c>
      <c r="B202">
        <v>11.64</v>
      </c>
      <c r="C202">
        <v>113.04</v>
      </c>
      <c r="D202">
        <v>5.88</v>
      </c>
      <c r="E202">
        <v>9.7200000000000006</v>
      </c>
      <c r="F202">
        <f t="shared" si="9"/>
        <v>12.392840231686149</v>
      </c>
      <c r="G202">
        <f t="shared" si="10"/>
        <v>0.75284023168614844</v>
      </c>
      <c r="H202">
        <f t="shared" si="11"/>
        <v>0.56676841444525361</v>
      </c>
    </row>
    <row r="203" spans="1:8" x14ac:dyDescent="0.3">
      <c r="A203" t="s">
        <v>221</v>
      </c>
      <c r="B203">
        <v>15.36</v>
      </c>
      <c r="C203">
        <v>212.4</v>
      </c>
      <c r="D203">
        <v>11.16</v>
      </c>
      <c r="E203">
        <v>7.68</v>
      </c>
      <c r="F203">
        <f t="shared" si="9"/>
        <v>19.903027175021158</v>
      </c>
      <c r="G203">
        <f t="shared" si="10"/>
        <v>4.5430271750211588</v>
      </c>
      <c r="H203">
        <f t="shared" si="11"/>
        <v>20.639095912980732</v>
      </c>
    </row>
    <row r="204" spans="1:8" x14ac:dyDescent="0.3">
      <c r="A204" t="s">
        <v>222</v>
      </c>
      <c r="B204">
        <v>30.6</v>
      </c>
      <c r="C204">
        <v>340.32</v>
      </c>
      <c r="D204">
        <v>50.4</v>
      </c>
      <c r="E204">
        <v>79.44</v>
      </c>
      <c r="F204">
        <f t="shared" si="9"/>
        <v>36.996582355071482</v>
      </c>
      <c r="G204">
        <f t="shared" si="10"/>
        <v>6.3965823550714802</v>
      </c>
      <c r="H204">
        <f t="shared" si="11"/>
        <v>40.916265825211802</v>
      </c>
    </row>
    <row r="205" spans="1:8" x14ac:dyDescent="0.3">
      <c r="A205" t="s">
        <v>223</v>
      </c>
      <c r="B205">
        <v>16.079999999999998</v>
      </c>
      <c r="C205">
        <v>278.52</v>
      </c>
      <c r="D205">
        <v>10.32</v>
      </c>
      <c r="E205">
        <v>10.44</v>
      </c>
      <c r="F205">
        <f t="shared" si="9"/>
        <v>23.833358955951372</v>
      </c>
      <c r="G205">
        <f t="shared" si="10"/>
        <v>7.7533589559513736</v>
      </c>
      <c r="H205">
        <f t="shared" si="11"/>
        <v>60.114575099831377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FD5-1D77-4CBE-8592-5FFAC21E2B09}">
  <dimension ref="A1:P29"/>
  <sheetViews>
    <sheetView tabSelected="1" zoomScale="140" zoomScaleNormal="140" workbookViewId="0">
      <selection activeCell="F29" sqref="F29"/>
    </sheetView>
  </sheetViews>
  <sheetFormatPr defaultRowHeight="16.5" x14ac:dyDescent="0.3"/>
  <cols>
    <col min="1" max="1" width="10.88671875" bestFit="1" customWidth="1"/>
    <col min="2" max="2" width="9.44140625" bestFit="1" customWidth="1"/>
    <col min="6" max="6" width="18.88671875" bestFit="1" customWidth="1"/>
    <col min="8" max="8" width="19.21875" bestFit="1" customWidth="1"/>
    <col min="9" max="9" width="10.6640625" customWidth="1"/>
    <col min="10" max="10" width="9.109375" customWidth="1"/>
    <col min="16" max="16" width="18.88671875" bestFit="1" customWidth="1"/>
  </cols>
  <sheetData>
    <row r="1" spans="1:16" ht="18" thickTop="1" thickBot="1" x14ac:dyDescent="0.35">
      <c r="A1" s="14" t="s">
        <v>16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229</v>
      </c>
      <c r="H1" s="1" t="s">
        <v>17</v>
      </c>
      <c r="I1" s="19" t="str" cm="1">
        <f t="array" ref="I1">INDEX(A2:A29,L1)</f>
        <v>C18</v>
      </c>
      <c r="L1" s="20">
        <v>18</v>
      </c>
      <c r="P1" s="7"/>
    </row>
    <row r="2" spans="1:16" ht="17.25" thickTop="1" x14ac:dyDescent="0.3">
      <c r="A2" s="11" t="s">
        <v>19</v>
      </c>
      <c r="B2" s="12">
        <v>0</v>
      </c>
      <c r="C2" s="30">
        <v>0</v>
      </c>
      <c r="D2" s="30">
        <v>0</v>
      </c>
      <c r="E2" s="30">
        <v>0</v>
      </c>
      <c r="F2" s="13">
        <v>64430.280000000021</v>
      </c>
      <c r="H2" s="1" t="s">
        <v>18</v>
      </c>
      <c r="I2" s="27">
        <f>Regression_LSq!H1</f>
        <v>6023.6969814145996</v>
      </c>
    </row>
    <row r="3" spans="1:16" x14ac:dyDescent="0.3">
      <c r="A3" t="s">
        <v>20</v>
      </c>
      <c r="B3" s="3">
        <v>2.2874307341604299</v>
      </c>
      <c r="C3" s="29">
        <v>-5.0631509498566098E-3</v>
      </c>
      <c r="D3" s="29">
        <v>3.2898860726491501E-2</v>
      </c>
      <c r="E3" s="29">
        <v>1.1416515966197201E-2</v>
      </c>
      <c r="F3" s="3">
        <v>47699.983655704105</v>
      </c>
    </row>
    <row r="4" spans="1:16" x14ac:dyDescent="0.3">
      <c r="A4" t="s">
        <v>21</v>
      </c>
      <c r="B4" s="3">
        <v>2.3907052930711701</v>
      </c>
      <c r="C4" s="29">
        <v>-8.2752395371370896E-4</v>
      </c>
      <c r="D4" s="29">
        <v>4.5868179132145498E-2</v>
      </c>
      <c r="E4" s="29">
        <v>1.0378650878361101E-2</v>
      </c>
      <c r="F4" s="3">
        <v>40209.30340403934</v>
      </c>
    </row>
    <row r="5" spans="1:16" x14ac:dyDescent="0.3">
      <c r="A5" t="s">
        <v>22</v>
      </c>
      <c r="B5" s="3">
        <v>2.4939798519819001</v>
      </c>
      <c r="C5" s="29">
        <v>3.4081030424290902E-3</v>
      </c>
      <c r="D5" s="29">
        <v>5.8837497537800501E-2</v>
      </c>
      <c r="E5" s="29">
        <v>9.3407857905249796E-3</v>
      </c>
      <c r="F5" s="3">
        <v>33369.986906057638</v>
      </c>
    </row>
    <row r="6" spans="1:16" x14ac:dyDescent="0.3">
      <c r="A6" t="s">
        <v>23</v>
      </c>
      <c r="B6" s="3">
        <v>2.5972544108926399</v>
      </c>
      <c r="C6" s="29">
        <v>7.6437300385718901E-3</v>
      </c>
      <c r="D6" s="29">
        <v>7.1806815943454505E-2</v>
      </c>
      <c r="E6" s="29">
        <v>8.3029207026888707E-3</v>
      </c>
      <c r="F6" s="3">
        <v>27182.034161759137</v>
      </c>
    </row>
    <row r="7" spans="1:16" x14ac:dyDescent="0.3">
      <c r="A7" t="s">
        <v>24</v>
      </c>
      <c r="B7" s="3">
        <v>2.7005289698033801</v>
      </c>
      <c r="C7" s="29">
        <v>1.18793570347147E-2</v>
      </c>
      <c r="D7" s="29">
        <v>8.4776134349109494E-2</v>
      </c>
      <c r="E7" s="29">
        <v>7.2650556148527601E-3</v>
      </c>
      <c r="F7" s="3">
        <v>21645.445171143558</v>
      </c>
    </row>
    <row r="8" spans="1:16" x14ac:dyDescent="0.3">
      <c r="A8" t="s">
        <v>25</v>
      </c>
      <c r="B8" s="3">
        <v>2.8038035287141101</v>
      </c>
      <c r="C8" s="29">
        <v>1.6114984030857499E-2</v>
      </c>
      <c r="D8" s="29">
        <v>9.7745452754763901E-2</v>
      </c>
      <c r="E8" s="29">
        <v>6.2271905270166496E-3</v>
      </c>
      <c r="F8" s="3">
        <v>16760.2199342112</v>
      </c>
    </row>
    <row r="9" spans="1:16" x14ac:dyDescent="0.3">
      <c r="A9" t="s">
        <v>26</v>
      </c>
      <c r="B9" s="3">
        <v>2.9070780876248499</v>
      </c>
      <c r="C9" s="29">
        <v>2.0350611027000299E-2</v>
      </c>
      <c r="D9" s="29">
        <v>0.110714771160418</v>
      </c>
      <c r="E9" s="29">
        <v>5.1893254391805399E-3</v>
      </c>
      <c r="F9" s="3">
        <v>12526.358450961898</v>
      </c>
    </row>
    <row r="10" spans="1:16" x14ac:dyDescent="0.3">
      <c r="A10" t="s">
        <v>27</v>
      </c>
      <c r="B10" s="3">
        <v>3.0103526465355901</v>
      </c>
      <c r="C10" s="29">
        <v>2.4586238023143098E-2</v>
      </c>
      <c r="D10" s="29">
        <v>0.123684089566073</v>
      </c>
      <c r="E10" s="29">
        <v>4.1514603513444302E-3</v>
      </c>
      <c r="F10" s="3">
        <v>8943.8607213956038</v>
      </c>
    </row>
    <row r="11" spans="1:16" x14ac:dyDescent="0.3">
      <c r="A11" t="s">
        <v>28</v>
      </c>
      <c r="B11" s="3">
        <v>3.1136272054463201</v>
      </c>
      <c r="C11" s="29">
        <v>2.8821865019285901E-2</v>
      </c>
      <c r="D11" s="29">
        <v>0.13665340797172701</v>
      </c>
      <c r="E11" s="29">
        <v>3.11359526350833E-3</v>
      </c>
      <c r="F11" s="3">
        <v>6012.7267455124784</v>
      </c>
    </row>
    <row r="12" spans="1:16" x14ac:dyDescent="0.3">
      <c r="A12" t="s">
        <v>29</v>
      </c>
      <c r="B12" s="3">
        <v>3.2169017643570599</v>
      </c>
      <c r="C12" s="29">
        <v>3.3057492015428798E-2</v>
      </c>
      <c r="D12" s="29">
        <v>0.149622726377382</v>
      </c>
      <c r="E12" s="29">
        <v>2.0757301756722198E-3</v>
      </c>
      <c r="F12" s="3">
        <v>3732.9565233123217</v>
      </c>
    </row>
    <row r="13" spans="1:16" x14ac:dyDescent="0.3">
      <c r="A13" t="s">
        <v>30</v>
      </c>
      <c r="B13" s="29">
        <v>3.3201763232677899</v>
      </c>
      <c r="C13" s="29">
        <v>3.7293119011571597E-2</v>
      </c>
      <c r="D13" s="29">
        <v>0.16259204478303599</v>
      </c>
      <c r="E13" s="29">
        <v>1.0378650878361099E-3</v>
      </c>
      <c r="F13" s="3">
        <v>2104.5500547953466</v>
      </c>
    </row>
    <row r="14" spans="1:16" x14ac:dyDescent="0.3">
      <c r="A14" t="s">
        <v>31</v>
      </c>
      <c r="B14" s="29">
        <v>3.4234508821785301</v>
      </c>
      <c r="C14" s="29">
        <v>4.1528746007714397E-2</v>
      </c>
      <c r="D14" s="29">
        <v>0.17556136318869101</v>
      </c>
      <c r="E14" s="29">
        <v>0</v>
      </c>
      <c r="F14" s="3">
        <v>1127.5073399614062</v>
      </c>
    </row>
    <row r="15" spans="1:16" x14ac:dyDescent="0.3">
      <c r="A15" s="9" t="s">
        <v>32</v>
      </c>
      <c r="B15" s="28">
        <v>3.5267254410892641</v>
      </c>
      <c r="C15" s="28">
        <v>4.5764373003857189E-2</v>
      </c>
      <c r="D15" s="28">
        <v>0.1885306815943455</v>
      </c>
      <c r="E15" s="28">
        <v>-1.0378650878361084E-3</v>
      </c>
      <c r="F15" s="10">
        <v>801.82837881056309</v>
      </c>
    </row>
    <row r="16" spans="1:16" x14ac:dyDescent="0.3">
      <c r="A16" t="s">
        <v>33</v>
      </c>
      <c r="B16" s="29">
        <v>3.63</v>
      </c>
      <c r="C16" s="29">
        <v>0.05</v>
      </c>
      <c r="D16" s="29">
        <v>0.20150000000000001</v>
      </c>
      <c r="E16" s="29">
        <v>-2.0378650878361102E-3</v>
      </c>
      <c r="F16" s="3">
        <v>1128.1973574014473</v>
      </c>
    </row>
    <row r="17" spans="1:6" x14ac:dyDescent="0.3">
      <c r="A17" t="s">
        <v>34</v>
      </c>
      <c r="B17" s="29">
        <v>3.7332745589107401</v>
      </c>
      <c r="C17" s="29">
        <v>5.4235626996142802E-2</v>
      </c>
      <c r="D17" s="29">
        <v>0.214469318405655</v>
      </c>
      <c r="E17" s="29">
        <v>-3.0378650878361102E-3</v>
      </c>
      <c r="F17" s="3">
        <v>2107.2984506990883</v>
      </c>
    </row>
    <row r="18" spans="1:6" x14ac:dyDescent="0.3">
      <c r="A18" t="s">
        <v>35</v>
      </c>
      <c r="B18" s="3">
        <v>3.8365491178214701</v>
      </c>
      <c r="C18" s="29">
        <v>5.8471253992285602E-2</v>
      </c>
      <c r="D18" s="29">
        <v>0.22743863681130899</v>
      </c>
      <c r="E18" s="29">
        <v>-4.0378650878361202E-3</v>
      </c>
      <c r="F18" s="3">
        <v>3739.1316587034235</v>
      </c>
    </row>
    <row r="19" spans="1:6" x14ac:dyDescent="0.3">
      <c r="A19" t="s">
        <v>36</v>
      </c>
      <c r="B19" s="3">
        <v>3.9398236767322099</v>
      </c>
      <c r="C19" s="29">
        <v>6.2706880988428498E-2</v>
      </c>
      <c r="D19" s="29">
        <v>0.24040795521696401</v>
      </c>
      <c r="E19" s="29">
        <v>-5.0378650878361202E-3</v>
      </c>
      <c r="F19" s="3">
        <v>6023.6969814145996</v>
      </c>
    </row>
    <row r="20" spans="1:6" x14ac:dyDescent="0.3">
      <c r="A20" t="s">
        <v>37</v>
      </c>
      <c r="B20" s="3">
        <v>4.0430982356429404</v>
      </c>
      <c r="C20" s="29">
        <v>6.6942507984571298E-2</v>
      </c>
      <c r="D20" s="29">
        <v>0.25337727362261803</v>
      </c>
      <c r="E20" s="29">
        <v>-6.0378650878361202E-3</v>
      </c>
      <c r="F20" s="3">
        <v>8960.9944188323971</v>
      </c>
    </row>
    <row r="21" spans="1:6" x14ac:dyDescent="0.3">
      <c r="A21" t="s">
        <v>38</v>
      </c>
      <c r="B21" s="3">
        <v>4.1463727945536801</v>
      </c>
      <c r="C21" s="29">
        <v>7.1178134980714097E-2</v>
      </c>
      <c r="D21" s="29">
        <v>0.26634659202827299</v>
      </c>
      <c r="E21" s="29">
        <v>-7.0378650878361202E-3</v>
      </c>
      <c r="F21" s="3">
        <v>12551.023970957023</v>
      </c>
    </row>
    <row r="22" spans="1:6" x14ac:dyDescent="0.3">
      <c r="A22" t="s">
        <v>39</v>
      </c>
      <c r="B22" s="3">
        <v>4.2496473534644101</v>
      </c>
      <c r="C22" s="29">
        <v>7.5413761976856897E-2</v>
      </c>
      <c r="D22" s="29">
        <v>0.27931591043392701</v>
      </c>
      <c r="E22" s="29">
        <v>-8.0378650878361203E-3</v>
      </c>
      <c r="F22" s="3">
        <v>16793.785637788282</v>
      </c>
    </row>
    <row r="23" spans="1:6" x14ac:dyDescent="0.3">
      <c r="A23" t="s">
        <v>40</v>
      </c>
      <c r="B23" s="3">
        <v>4.3529219123751499</v>
      </c>
      <c r="C23" s="29">
        <v>7.9649388972999696E-2</v>
      </c>
      <c r="D23" s="29">
        <v>0.29228522883958202</v>
      </c>
      <c r="E23" s="29">
        <v>-9.0378650878361194E-3</v>
      </c>
      <c r="F23" s="3">
        <v>21689.279419326413</v>
      </c>
    </row>
    <row r="24" spans="1:6" x14ac:dyDescent="0.3">
      <c r="A24" t="s">
        <v>41</v>
      </c>
      <c r="B24" s="3">
        <v>4.4561964712858897</v>
      </c>
      <c r="C24" s="29">
        <v>8.3885015969142496E-2</v>
      </c>
      <c r="D24" s="29">
        <v>0.30525454724523599</v>
      </c>
      <c r="E24" s="29">
        <v>-1.0037865087836099E-2</v>
      </c>
      <c r="F24" s="3">
        <v>27237.505315571154</v>
      </c>
    </row>
    <row r="25" spans="1:6" x14ac:dyDescent="0.3">
      <c r="A25" t="s">
        <v>42</v>
      </c>
      <c r="B25" s="3">
        <v>4.5594710301966197</v>
      </c>
      <c r="C25" s="29">
        <v>8.8120642965285295E-2</v>
      </c>
      <c r="D25" s="29">
        <v>0.318223865650891</v>
      </c>
      <c r="E25" s="29">
        <v>-1.10378650878361E-2</v>
      </c>
      <c r="F25" s="3">
        <v>33438.463326522724</v>
      </c>
    </row>
    <row r="26" spans="1:6" x14ac:dyDescent="0.3">
      <c r="A26" t="s">
        <v>48</v>
      </c>
      <c r="B26" s="3">
        <v>4.6627455891073497</v>
      </c>
      <c r="C26" s="29">
        <v>9.2356269961428095E-2</v>
      </c>
      <c r="D26" s="29">
        <v>0.33119318405654602</v>
      </c>
      <c r="E26" s="29">
        <v>-1.20378650878361E-2</v>
      </c>
      <c r="F26" s="3">
        <v>40292.153452181054</v>
      </c>
    </row>
    <row r="27" spans="1:6" x14ac:dyDescent="0.3">
      <c r="A27" t="s">
        <v>49</v>
      </c>
      <c r="B27" s="3">
        <v>4.7660201480180797</v>
      </c>
      <c r="C27" s="29">
        <v>9.6591896957570894E-2</v>
      </c>
      <c r="D27" s="29">
        <v>0.34416250246220098</v>
      </c>
      <c r="E27" s="29">
        <v>-1.30378650878361E-2</v>
      </c>
      <c r="F27" s="3">
        <v>47798.575692546096</v>
      </c>
    </row>
    <row r="28" spans="1:6" x14ac:dyDescent="0.3">
      <c r="A28" t="s">
        <v>50</v>
      </c>
      <c r="B28" s="3">
        <v>4.8692947069288097</v>
      </c>
      <c r="C28" s="29">
        <v>0.100827523953714</v>
      </c>
      <c r="D28" s="29">
        <v>0.357131820867856</v>
      </c>
      <c r="E28" s="29">
        <v>-1.40378650878361E-2</v>
      </c>
      <c r="F28" s="3">
        <v>55957.73004761833</v>
      </c>
    </row>
    <row r="29" spans="1:6" x14ac:dyDescent="0.3">
      <c r="A29" t="s">
        <v>51</v>
      </c>
      <c r="B29" s="3">
        <v>4.9725692658395397</v>
      </c>
      <c r="C29" s="29">
        <v>0.10506315094985599</v>
      </c>
      <c r="D29" s="29">
        <v>0.37010113927351102</v>
      </c>
      <c r="E29" s="29">
        <v>-1.50378650878361E-2</v>
      </c>
      <c r="F29" s="3">
        <v>64769.616517395742</v>
      </c>
    </row>
  </sheetData>
  <phoneticPr fontId="11" type="noConversion"/>
  <conditionalFormatting sqref="F2:F29">
    <cfRule type="cellIs" dxfId="0" priority="1" operator="equal">
      <formula>$I$2</formula>
    </cfRule>
  </conditionalFormatting>
  <dataValidations count="1">
    <dataValidation type="list" allowBlank="1" showInputMessage="1" showErrorMessage="1" sqref="I1" xr:uid="{EE76CF31-7B11-43B1-BBF3-43B6FE03DFB8}">
      <formula1>$A$2:$A$29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09" r:id="rId3" name="Spinner 65">
              <controlPr defaultSize="0" autoPict="0">
                <anchor moveWithCells="1" sizeWithCells="1">
                  <from>
                    <xdr:col>9</xdr:col>
                    <xdr:colOff>419100</xdr:colOff>
                    <xdr:row>0</xdr:row>
                    <xdr:rowOff>0</xdr:rowOff>
                  </from>
                  <to>
                    <xdr:col>10</xdr:col>
                    <xdr:colOff>504825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A1:K201"/>
  <sheetViews>
    <sheetView zoomScale="140" zoomScaleNormal="140" workbookViewId="0">
      <selection activeCell="G12" sqref="G12"/>
    </sheetView>
  </sheetViews>
  <sheetFormatPr defaultRowHeight="16.5" x14ac:dyDescent="0.3"/>
  <cols>
    <col min="1" max="1" width="9.44140625" bestFit="1" customWidth="1"/>
    <col min="2" max="2" width="6" bestFit="1" customWidth="1"/>
    <col min="3" max="3" width="12.5546875" bestFit="1" customWidth="1"/>
    <col min="5" max="5" width="11.6640625" bestFit="1" customWidth="1"/>
    <col min="7" max="7" width="17.44140625" bestFit="1" customWidth="1"/>
    <col min="11" max="11" width="12" bestFit="1" customWidth="1"/>
  </cols>
  <sheetData>
    <row r="1" spans="1:11" x14ac:dyDescent="0.3">
      <c r="A1" s="16" t="str">
        <f>Regression_LSq!A5</f>
        <v>Campaings</v>
      </c>
      <c r="B1" s="14" t="str">
        <f>Regression_LSq!B5</f>
        <v>sales</v>
      </c>
      <c r="C1" s="14" t="str">
        <f>Regression_LSq!F5</f>
        <v>Predicted Sales</v>
      </c>
      <c r="D1" s="14" t="s">
        <v>228</v>
      </c>
      <c r="E1" s="14" t="s">
        <v>5</v>
      </c>
      <c r="F1" s="14" t="s">
        <v>230</v>
      </c>
      <c r="G1" s="14" t="s">
        <v>234</v>
      </c>
      <c r="J1" s="1" t="s">
        <v>231</v>
      </c>
      <c r="K1" s="31"/>
    </row>
    <row r="2" spans="1:11" x14ac:dyDescent="0.3">
      <c r="A2" t="str">
        <f>Regression_LSq!A6</f>
        <v>C1</v>
      </c>
      <c r="B2">
        <f>Regression_LSq!B6</f>
        <v>26.52</v>
      </c>
      <c r="C2">
        <f>Regression_LSq!F6</f>
        <v>31.741008187004663</v>
      </c>
      <c r="G2" s="6"/>
      <c r="J2" s="1" t="s">
        <v>232</v>
      </c>
      <c r="K2" s="31"/>
    </row>
    <row r="3" spans="1:11" x14ac:dyDescent="0.3">
      <c r="A3" t="str">
        <f>Regression_LSq!A7</f>
        <v>C2</v>
      </c>
      <c r="B3">
        <f>Regression_LSq!B7</f>
        <v>12.48</v>
      </c>
      <c r="C3">
        <f>Regression_LSq!F7</f>
        <v>18.353361030992623</v>
      </c>
      <c r="G3" s="6"/>
      <c r="J3" s="1" t="s">
        <v>233</v>
      </c>
      <c r="K3" s="31"/>
    </row>
    <row r="4" spans="1:11" x14ac:dyDescent="0.3">
      <c r="A4" t="str">
        <f>Regression_LSq!A8</f>
        <v>C3</v>
      </c>
      <c r="B4">
        <f>Regression_LSq!B8</f>
        <v>11.16</v>
      </c>
      <c r="C4">
        <f>Regression_LSq!F8</f>
        <v>18.0568150129793</v>
      </c>
      <c r="G4" s="6"/>
      <c r="J4" s="1" t="s">
        <v>235</v>
      </c>
      <c r="K4" s="32"/>
    </row>
    <row r="5" spans="1:11" x14ac:dyDescent="0.3">
      <c r="A5" t="str">
        <f>Regression_LSq!A9</f>
        <v>C4</v>
      </c>
      <c r="B5">
        <f>Regression_LSq!B9</f>
        <v>22.2</v>
      </c>
      <c r="C5">
        <f>Regression_LSq!F9</f>
        <v>26.900894771815153</v>
      </c>
      <c r="G5" s="6"/>
    </row>
    <row r="6" spans="1:11" x14ac:dyDescent="0.3">
      <c r="A6" t="str">
        <f>Regression_LSq!A10</f>
        <v>C5</v>
      </c>
      <c r="B6">
        <f>Regression_LSq!B10</f>
        <v>15.48</v>
      </c>
      <c r="C6">
        <f>Regression_LSq!F10</f>
        <v>20.307342090237952</v>
      </c>
      <c r="G6" s="6"/>
    </row>
    <row r="7" spans="1:11" x14ac:dyDescent="0.3">
      <c r="A7" t="str">
        <f>Regression_LSq!A11</f>
        <v>C6</v>
      </c>
      <c r="B7">
        <f>Regression_LSq!B11</f>
        <v>8.64</v>
      </c>
      <c r="C7">
        <f>Regression_LSq!F11</f>
        <v>18.248214468477599</v>
      </c>
      <c r="G7" s="6"/>
    </row>
    <row r="8" spans="1:11" x14ac:dyDescent="0.3">
      <c r="A8" t="str">
        <f>Regression_LSq!A12</f>
        <v>C7</v>
      </c>
      <c r="B8">
        <f>Regression_LSq!B12</f>
        <v>14.16</v>
      </c>
      <c r="C8">
        <f>Regression_LSq!F12</f>
        <v>17.586987786796499</v>
      </c>
      <c r="G8" s="6"/>
    </row>
    <row r="9" spans="1:11" x14ac:dyDescent="0.3">
      <c r="A9" t="str">
        <f>Regression_LSq!A13</f>
        <v>C8</v>
      </c>
      <c r="B9">
        <f>Regression_LSq!B13</f>
        <v>15.84</v>
      </c>
      <c r="C9">
        <f>Regression_LSq!F13</f>
        <v>18.568932215183452</v>
      </c>
      <c r="G9" s="6"/>
    </row>
    <row r="10" spans="1:11" x14ac:dyDescent="0.3">
      <c r="A10" t="str">
        <f>Regression_LSq!A14</f>
        <v>C9</v>
      </c>
      <c r="B10">
        <f>Regression_LSq!B14</f>
        <v>5.76</v>
      </c>
      <c r="C10">
        <f>Regression_LSq!F14</f>
        <v>5.1867412975741374</v>
      </c>
      <c r="G10" s="6"/>
    </row>
    <row r="11" spans="1:11" x14ac:dyDescent="0.3">
      <c r="A11" t="str">
        <f>Regression_LSq!A15</f>
        <v>C10</v>
      </c>
      <c r="B11">
        <f>Regression_LSq!B15</f>
        <v>12.72</v>
      </c>
      <c r="C11">
        <f>Regression_LSq!F15</f>
        <v>19.596334994960202</v>
      </c>
      <c r="G11" s="6"/>
    </row>
    <row r="12" spans="1:11" x14ac:dyDescent="0.3">
      <c r="A12" t="str">
        <f>Regression_LSq!A16</f>
        <v>C11</v>
      </c>
      <c r="B12">
        <f>Regression_LSq!B16</f>
        <v>10.32</v>
      </c>
      <c r="C12">
        <f>Regression_LSq!F16</f>
        <v>10.440673242893666</v>
      </c>
      <c r="G12" s="6"/>
    </row>
    <row r="13" spans="1:11" x14ac:dyDescent="0.3">
      <c r="A13" t="str">
        <f>Regression_LSq!A17</f>
        <v>C12</v>
      </c>
      <c r="B13">
        <f>Regression_LSq!B17</f>
        <v>20.88</v>
      </c>
      <c r="C13">
        <f>Regression_LSq!F17</f>
        <v>26.995191852417882</v>
      </c>
      <c r="G13" s="6"/>
    </row>
    <row r="14" spans="1:11" x14ac:dyDescent="0.3">
      <c r="A14" t="str">
        <f>Regression_LSq!A18</f>
        <v>C13</v>
      </c>
      <c r="B14">
        <f>Regression_LSq!B18</f>
        <v>11.04</v>
      </c>
      <c r="C14">
        <f>Regression_LSq!F18</f>
        <v>15.45832090035417</v>
      </c>
      <c r="G14" s="6"/>
    </row>
    <row r="15" spans="1:11" x14ac:dyDescent="0.3">
      <c r="A15" t="str">
        <f>Regression_LSq!A19</f>
        <v>C14</v>
      </c>
      <c r="B15">
        <f>Regression_LSq!B19</f>
        <v>11.64</v>
      </c>
      <c r="C15">
        <f>Regression_LSq!F19</f>
        <v>13.425522149598153</v>
      </c>
      <c r="G15" s="6"/>
    </row>
    <row r="16" spans="1:11" x14ac:dyDescent="0.3">
      <c r="A16" t="str">
        <f>Regression_LSq!A20</f>
        <v>C15</v>
      </c>
      <c r="B16">
        <f>Regression_LSq!B20</f>
        <v>22.8</v>
      </c>
      <c r="C16">
        <f>Regression_LSq!F20</f>
        <v>28.511208887535304</v>
      </c>
      <c r="G16" s="6"/>
    </row>
    <row r="17" spans="1:7" x14ac:dyDescent="0.3">
      <c r="A17" t="str">
        <f>Regression_LSq!A21</f>
        <v>C16</v>
      </c>
      <c r="B17">
        <f>Regression_LSq!B21</f>
        <v>26.88</v>
      </c>
      <c r="C17">
        <f>Regression_LSq!F21</f>
        <v>32.084480811742104</v>
      </c>
      <c r="G17" s="6"/>
    </row>
    <row r="18" spans="1:7" x14ac:dyDescent="0.3">
      <c r="A18" t="str">
        <f>Regression_LSq!A22</f>
        <v>C17</v>
      </c>
      <c r="B18">
        <f>Regression_LSq!B22</f>
        <v>15</v>
      </c>
      <c r="C18">
        <f>Regression_LSq!F22</f>
        <v>18.911192963063829</v>
      </c>
      <c r="G18" s="6"/>
    </row>
    <row r="19" spans="1:7" x14ac:dyDescent="0.3">
      <c r="A19" t="str">
        <f>Regression_LSq!A23</f>
        <v>C18</v>
      </c>
      <c r="B19">
        <f>Regression_LSq!B23</f>
        <v>29.28</v>
      </c>
      <c r="C19">
        <f>Regression_LSq!F23</f>
        <v>36.201533834533372</v>
      </c>
      <c r="G19" s="6"/>
    </row>
    <row r="20" spans="1:7" x14ac:dyDescent="0.3">
      <c r="A20" t="str">
        <f>Regression_LSq!A24</f>
        <v>C19</v>
      </c>
      <c r="B20">
        <f>Regression_LSq!B24</f>
        <v>13.56</v>
      </c>
      <c r="C20">
        <f>Regression_LSq!F24</f>
        <v>14.950407255019746</v>
      </c>
      <c r="G20" s="6"/>
    </row>
    <row r="21" spans="1:7" x14ac:dyDescent="0.3">
      <c r="A21" t="str">
        <f>Regression_LSq!A25</f>
        <v>C20</v>
      </c>
      <c r="B21">
        <f>Regression_LSq!B25</f>
        <v>17.52</v>
      </c>
      <c r="C21">
        <f>Regression_LSq!F25</f>
        <v>21.803324248056153</v>
      </c>
      <c r="G21" s="6"/>
    </row>
    <row r="22" spans="1:7" x14ac:dyDescent="0.3">
      <c r="A22" t="str">
        <f>Regression_LSq!A26</f>
        <v>C21</v>
      </c>
      <c r="B22">
        <f>Regression_LSq!B26</f>
        <v>21.6</v>
      </c>
      <c r="C22">
        <f>Regression_LSq!F26</f>
        <v>28.042377082762897</v>
      </c>
      <c r="G22" s="6"/>
    </row>
    <row r="23" spans="1:7" x14ac:dyDescent="0.3">
      <c r="A23" t="str">
        <f>Regression_LSq!A27</f>
        <v>C22</v>
      </c>
      <c r="B23">
        <f>Regression_LSq!B27</f>
        <v>15</v>
      </c>
      <c r="C23">
        <f>Regression_LSq!F27</f>
        <v>23.13298882316656</v>
      </c>
      <c r="G23" s="6"/>
    </row>
    <row r="24" spans="1:7" x14ac:dyDescent="0.3">
      <c r="A24" t="str">
        <f>Regression_LSq!A28</f>
        <v>C23</v>
      </c>
      <c r="B24">
        <f>Regression_LSq!B28</f>
        <v>6.72</v>
      </c>
      <c r="C24">
        <f>Regression_LSq!F28</f>
        <v>9.2202307271005832</v>
      </c>
      <c r="G24" s="6"/>
    </row>
    <row r="25" spans="1:7" x14ac:dyDescent="0.3">
      <c r="A25" t="str">
        <f>Regression_LSq!A29</f>
        <v>C24</v>
      </c>
      <c r="B25">
        <f>Regression_LSq!B29</f>
        <v>18.600000000000001</v>
      </c>
      <c r="C25">
        <f>Regression_LSq!F29</f>
        <v>25.836083645760542</v>
      </c>
      <c r="G25" s="6"/>
    </row>
    <row r="26" spans="1:7" x14ac:dyDescent="0.3">
      <c r="A26" t="str">
        <f>Regression_LSq!A30</f>
        <v>C25</v>
      </c>
      <c r="B26">
        <f>Regression_LSq!B30</f>
        <v>11.64</v>
      </c>
      <c r="C26">
        <f>Regression_LSq!F30</f>
        <v>12.152126864978738</v>
      </c>
      <c r="G26" s="6"/>
    </row>
    <row r="27" spans="1:7" x14ac:dyDescent="0.3">
      <c r="A27" t="str">
        <f>Regression_LSq!A31</f>
        <v>C26</v>
      </c>
      <c r="B27">
        <f>Regression_LSq!B31</f>
        <v>14.4</v>
      </c>
      <c r="C27">
        <f>Regression_LSq!F31</f>
        <v>24.614417859817518</v>
      </c>
      <c r="G27" s="6"/>
    </row>
    <row r="28" spans="1:7" x14ac:dyDescent="0.3">
      <c r="A28" t="str">
        <f>Regression_LSq!A32</f>
        <v>C27</v>
      </c>
      <c r="B28">
        <f>Regression_LSq!B32</f>
        <v>18</v>
      </c>
      <c r="C28">
        <f>Regression_LSq!F32</f>
        <v>23.069370813928302</v>
      </c>
      <c r="G28" s="6"/>
    </row>
    <row r="29" spans="1:7" x14ac:dyDescent="0.3">
      <c r="A29" t="str">
        <f>Regression_LSq!A33</f>
        <v>C28</v>
      </c>
      <c r="B29">
        <f>Regression_LSq!B33</f>
        <v>19.079999999999998</v>
      </c>
      <c r="C29">
        <f>Regression_LSq!F33</f>
        <v>26.68626511705245</v>
      </c>
      <c r="G29" s="6"/>
    </row>
    <row r="30" spans="1:7" x14ac:dyDescent="0.3">
      <c r="A30" t="str">
        <f>Regression_LSq!A34</f>
        <v>C29</v>
      </c>
      <c r="B30">
        <f>Regression_LSq!B34</f>
        <v>22.68</v>
      </c>
      <c r="C30">
        <f>Regression_LSq!F34</f>
        <v>30.341216235679358</v>
      </c>
      <c r="G30" s="6"/>
    </row>
    <row r="31" spans="1:7" x14ac:dyDescent="0.3">
      <c r="A31" t="str">
        <f>Regression_LSq!A35</f>
        <v>C30</v>
      </c>
      <c r="B31">
        <f>Regression_LSq!B35</f>
        <v>12.6</v>
      </c>
      <c r="C31">
        <f>Regression_LSq!F35</f>
        <v>13.621529499537125</v>
      </c>
      <c r="G31" s="6"/>
    </row>
    <row r="32" spans="1:7" x14ac:dyDescent="0.3">
      <c r="A32" t="str">
        <f>Regression_LSq!A36</f>
        <v>C31</v>
      </c>
      <c r="B32">
        <f>Regression_LSq!B36</f>
        <v>25.68</v>
      </c>
      <c r="C32">
        <f>Regression_LSq!F36</f>
        <v>33.883129439559731</v>
      </c>
      <c r="G32" s="6"/>
    </row>
    <row r="33" spans="1:7" x14ac:dyDescent="0.3">
      <c r="A33" t="str">
        <f>Regression_LSq!A37</f>
        <v>C32</v>
      </c>
      <c r="B33">
        <f>Regression_LSq!B37</f>
        <v>14.28</v>
      </c>
      <c r="C33">
        <f>Regression_LSq!F37</f>
        <v>17.221716107106143</v>
      </c>
      <c r="G33" s="6"/>
    </row>
    <row r="34" spans="1:7" x14ac:dyDescent="0.3">
      <c r="A34" t="str">
        <f>Regression_LSq!A38</f>
        <v>C33</v>
      </c>
      <c r="B34">
        <f>Regression_LSq!B38</f>
        <v>11.52</v>
      </c>
      <c r="C34">
        <f>Regression_LSq!F38</f>
        <v>11.505325451450945</v>
      </c>
      <c r="G34" s="6"/>
    </row>
    <row r="35" spans="1:7" x14ac:dyDescent="0.3">
      <c r="A35" t="str">
        <f>Regression_LSq!A39</f>
        <v>C34</v>
      </c>
      <c r="B35">
        <f>Regression_LSq!B39</f>
        <v>20.88</v>
      </c>
      <c r="C35">
        <f>Regression_LSq!F39</f>
        <v>29.69373807913966</v>
      </c>
      <c r="G35" s="6"/>
    </row>
    <row r="36" spans="1:7" x14ac:dyDescent="0.3">
      <c r="A36" t="str">
        <f>Regression_LSq!A40</f>
        <v>C35</v>
      </c>
      <c r="B36">
        <f>Regression_LSq!B40</f>
        <v>11.4</v>
      </c>
      <c r="C36">
        <f>Regression_LSq!F40</f>
        <v>11.500231012227854</v>
      </c>
      <c r="G36" s="6"/>
    </row>
    <row r="37" spans="1:7" x14ac:dyDescent="0.3">
      <c r="A37" t="str">
        <f>Regression_LSq!A41</f>
        <v>C36</v>
      </c>
      <c r="B37">
        <f>Regression_LSq!B41</f>
        <v>15.36</v>
      </c>
      <c r="C37">
        <f>Regression_LSq!F41</f>
        <v>26.94591295650714</v>
      </c>
      <c r="G37" s="6"/>
    </row>
    <row r="38" spans="1:7" x14ac:dyDescent="0.3">
      <c r="A38" t="str">
        <f>Regression_LSq!A42</f>
        <v>C37</v>
      </c>
      <c r="B38">
        <f>Regression_LSq!B42</f>
        <v>30.48</v>
      </c>
      <c r="C38">
        <f>Regression_LSq!F42</f>
        <v>36.629198455382699</v>
      </c>
      <c r="G38" s="6"/>
    </row>
    <row r="39" spans="1:7" x14ac:dyDescent="0.3">
      <c r="A39" t="str">
        <f>Regression_LSq!A43</f>
        <v>C38</v>
      </c>
      <c r="B39">
        <f>Regression_LSq!B43</f>
        <v>17.64</v>
      </c>
      <c r="C39">
        <f>Regression_LSq!F43</f>
        <v>23.535975552379636</v>
      </c>
      <c r="G39" s="6"/>
    </row>
    <row r="40" spans="1:7" x14ac:dyDescent="0.3">
      <c r="A40" t="str">
        <f>Regression_LSq!A44</f>
        <v>C39</v>
      </c>
      <c r="B40">
        <f>Regression_LSq!B44</f>
        <v>12.12</v>
      </c>
      <c r="C40">
        <f>Regression_LSq!F44</f>
        <v>14.673499569105601</v>
      </c>
      <c r="G40" s="6"/>
    </row>
    <row r="41" spans="1:7" x14ac:dyDescent="0.3">
      <c r="A41" t="str">
        <f>Regression_LSq!A45</f>
        <v>C40</v>
      </c>
      <c r="B41">
        <f>Regression_LSq!B45</f>
        <v>25.8</v>
      </c>
      <c r="C41">
        <f>Regression_LSq!F45</f>
        <v>31.779028189808791</v>
      </c>
      <c r="G41" s="6"/>
    </row>
    <row r="42" spans="1:7" x14ac:dyDescent="0.3">
      <c r="A42" t="str">
        <f>Regression_LSq!A46</f>
        <v>C41</v>
      </c>
      <c r="B42">
        <f>Regression_LSq!B46</f>
        <v>19.920000000000002</v>
      </c>
      <c r="C42">
        <f>Regression_LSq!F46</f>
        <v>25.419876794395549</v>
      </c>
      <c r="G42" s="6"/>
    </row>
    <row r="43" spans="1:7" x14ac:dyDescent="0.3">
      <c r="A43" t="str">
        <f>Regression_LSq!A47</f>
        <v>C42</v>
      </c>
      <c r="B43">
        <f>Regression_LSq!B47</f>
        <v>20.52</v>
      </c>
      <c r="C43">
        <f>Regression_LSq!F47</f>
        <v>26.66035758909123</v>
      </c>
      <c r="G43" s="6"/>
    </row>
    <row r="44" spans="1:7" x14ac:dyDescent="0.3">
      <c r="A44" t="str">
        <f>Regression_LSq!A48</f>
        <v>C43</v>
      </c>
      <c r="B44">
        <f>Regression_LSq!B48</f>
        <v>24.84</v>
      </c>
      <c r="C44">
        <f>Regression_LSq!F48</f>
        <v>34.0129906293975</v>
      </c>
      <c r="G44" s="6"/>
    </row>
    <row r="45" spans="1:7" x14ac:dyDescent="0.3">
      <c r="A45" t="str">
        <f>Regression_LSq!A49</f>
        <v>C44</v>
      </c>
      <c r="B45">
        <f>Regression_LSq!B49</f>
        <v>15.48</v>
      </c>
      <c r="C45">
        <f>Regression_LSq!F49</f>
        <v>21.772400711143586</v>
      </c>
      <c r="G45" s="6"/>
    </row>
    <row r="46" spans="1:7" x14ac:dyDescent="0.3">
      <c r="A46" t="str">
        <f>Regression_LSq!A50</f>
        <v>C45</v>
      </c>
      <c r="B46">
        <f>Regression_LSq!B50</f>
        <v>10.199999999999999</v>
      </c>
      <c r="C46">
        <f>Regression_LSq!F50</f>
        <v>12.980968801030881</v>
      </c>
      <c r="G46" s="6"/>
    </row>
    <row r="47" spans="1:7" x14ac:dyDescent="0.3">
      <c r="A47" t="str">
        <f>Regression_LSq!A51</f>
        <v>C46</v>
      </c>
      <c r="B47">
        <f>Regression_LSq!B51</f>
        <v>17.88</v>
      </c>
      <c r="C47">
        <f>Regression_LSq!F51</f>
        <v>23.416377000558626</v>
      </c>
      <c r="G47" s="6"/>
    </row>
    <row r="48" spans="1:7" x14ac:dyDescent="0.3">
      <c r="A48" t="str">
        <f>Regression_LSq!A52</f>
        <v>C47</v>
      </c>
      <c r="B48">
        <f>Regression_LSq!B52</f>
        <v>12.72</v>
      </c>
      <c r="C48">
        <f>Regression_LSq!F52</f>
        <v>13.329816713941288</v>
      </c>
      <c r="G48" s="6"/>
    </row>
    <row r="49" spans="1:7" x14ac:dyDescent="0.3">
      <c r="A49" t="str">
        <f>Regression_LSq!A53</f>
        <v>C48</v>
      </c>
      <c r="B49">
        <f>Regression_LSq!B53</f>
        <v>27.84</v>
      </c>
      <c r="C49">
        <f>Regression_LSq!F53</f>
        <v>33.852356140535854</v>
      </c>
      <c r="G49" s="6"/>
    </row>
    <row r="50" spans="1:7" x14ac:dyDescent="0.3">
      <c r="A50" t="str">
        <f>Regression_LSq!A54</f>
        <v>C49</v>
      </c>
      <c r="B50">
        <f>Regression_LSq!B54</f>
        <v>17.760000000000002</v>
      </c>
      <c r="C50">
        <f>Regression_LSq!F54</f>
        <v>25.292695178871362</v>
      </c>
      <c r="G50" s="6"/>
    </row>
    <row r="51" spans="1:7" x14ac:dyDescent="0.3">
      <c r="A51" t="str">
        <f>Regression_LSq!A55</f>
        <v>C50</v>
      </c>
      <c r="B51">
        <f>Regression_LSq!B55</f>
        <v>11.64</v>
      </c>
      <c r="C51">
        <f>Regression_LSq!F55</f>
        <v>12.126787651450583</v>
      </c>
      <c r="G51" s="6"/>
    </row>
    <row r="52" spans="1:7" x14ac:dyDescent="0.3">
      <c r="A52" t="str">
        <f>Regression_LSq!A56</f>
        <v>C51</v>
      </c>
      <c r="B52">
        <f>Regression_LSq!B56</f>
        <v>13.68</v>
      </c>
      <c r="C52">
        <f>Regression_LSq!F56</f>
        <v>19.659570897477977</v>
      </c>
      <c r="G52" s="6"/>
    </row>
    <row r="53" spans="1:7" x14ac:dyDescent="0.3">
      <c r="A53" t="str">
        <f>Regression_LSq!A57</f>
        <v>C52</v>
      </c>
      <c r="B53">
        <f>Regression_LSq!B57</f>
        <v>12.84</v>
      </c>
      <c r="C53">
        <f>Regression_LSq!F57</f>
        <v>14.242484765138048</v>
      </c>
      <c r="G53" s="6"/>
    </row>
    <row r="54" spans="1:7" x14ac:dyDescent="0.3">
      <c r="A54" t="str">
        <f>Regression_LSq!A58</f>
        <v>C53</v>
      </c>
      <c r="B54">
        <f>Regression_LSq!B58</f>
        <v>27.12</v>
      </c>
      <c r="C54">
        <f>Regression_LSq!F58</f>
        <v>32.014161261890223</v>
      </c>
      <c r="G54" s="6"/>
    </row>
    <row r="55" spans="1:7" x14ac:dyDescent="0.3">
      <c r="A55" t="str">
        <f>Regression_LSq!A59</f>
        <v>C54</v>
      </c>
      <c r="B55">
        <f>Regression_LSq!B59</f>
        <v>25.44</v>
      </c>
      <c r="C55">
        <f>Regression_LSq!F59</f>
        <v>30.653505259357971</v>
      </c>
      <c r="G55" s="6"/>
    </row>
    <row r="56" spans="1:7" x14ac:dyDescent="0.3">
      <c r="A56" t="str">
        <f>Regression_LSq!A60</f>
        <v>C55</v>
      </c>
      <c r="B56">
        <f>Regression_LSq!B60</f>
        <v>24.24</v>
      </c>
      <c r="C56">
        <f>Regression_LSq!F60</f>
        <v>31.919917305946779</v>
      </c>
      <c r="G56" s="6"/>
    </row>
    <row r="57" spans="1:7" x14ac:dyDescent="0.3">
      <c r="A57" t="str">
        <f>Regression_LSq!A61</f>
        <v>C56</v>
      </c>
      <c r="B57">
        <f>Regression_LSq!B61</f>
        <v>28.44</v>
      </c>
      <c r="C57">
        <f>Regression_LSq!F61</f>
        <v>32.795359329987747</v>
      </c>
      <c r="G57" s="6"/>
    </row>
    <row r="58" spans="1:7" x14ac:dyDescent="0.3">
      <c r="A58" t="str">
        <f>Regression_LSq!A62</f>
        <v>C57</v>
      </c>
      <c r="B58">
        <f>Regression_LSq!B62</f>
        <v>6.6</v>
      </c>
      <c r="C58">
        <f>Regression_LSq!F62</f>
        <v>12.345411066543173</v>
      </c>
      <c r="G58" s="6"/>
    </row>
    <row r="59" spans="1:7" x14ac:dyDescent="0.3">
      <c r="A59" t="str">
        <f>Regression_LSq!A63</f>
        <v>C58</v>
      </c>
      <c r="B59">
        <f>Regression_LSq!B63</f>
        <v>15.84</v>
      </c>
      <c r="C59">
        <f>Regression_LSq!F63</f>
        <v>19.627281321130116</v>
      </c>
      <c r="G59" s="6"/>
    </row>
    <row r="60" spans="1:7" x14ac:dyDescent="0.3">
      <c r="A60" t="str">
        <f>Regression_LSq!A64</f>
        <v>C59</v>
      </c>
      <c r="B60">
        <f>Regression_LSq!B64</f>
        <v>28.56</v>
      </c>
      <c r="C60">
        <f>Regression_LSq!F64</f>
        <v>33.883324769505073</v>
      </c>
      <c r="G60" s="6"/>
    </row>
    <row r="61" spans="1:7" x14ac:dyDescent="0.3">
      <c r="A61" t="str">
        <f>Regression_LSq!A65</f>
        <v>C60</v>
      </c>
      <c r="B61">
        <f>Regression_LSq!B65</f>
        <v>22.08</v>
      </c>
      <c r="C61">
        <f>Regression_LSq!F65</f>
        <v>28.248850506146745</v>
      </c>
      <c r="G61" s="6"/>
    </row>
    <row r="62" spans="1:7" x14ac:dyDescent="0.3">
      <c r="A62" t="str">
        <f>Regression_LSq!A66</f>
        <v>C61</v>
      </c>
      <c r="B62">
        <f>Regression_LSq!B66</f>
        <v>9.7200000000000006</v>
      </c>
      <c r="C62">
        <f>Regression_LSq!F66</f>
        <v>8.4132121532544009</v>
      </c>
      <c r="G62" s="6"/>
    </row>
    <row r="63" spans="1:7" x14ac:dyDescent="0.3">
      <c r="A63" t="str">
        <f>Regression_LSq!A67</f>
        <v>C62</v>
      </c>
      <c r="B63">
        <f>Regression_LSq!B67</f>
        <v>29.04</v>
      </c>
      <c r="C63">
        <f>Regression_LSq!F67</f>
        <v>35.590011440415523</v>
      </c>
      <c r="G63" s="6"/>
    </row>
    <row r="64" spans="1:7" x14ac:dyDescent="0.3">
      <c r="A64" t="str">
        <f>Regression_LSq!A68</f>
        <v>C63</v>
      </c>
      <c r="B64">
        <f>Regression_LSq!B68</f>
        <v>18.84</v>
      </c>
      <c r="C64">
        <f>Regression_LSq!F68</f>
        <v>26.25327912812736</v>
      </c>
      <c r="G64" s="6"/>
    </row>
    <row r="65" spans="1:7" x14ac:dyDescent="0.3">
      <c r="A65" t="str">
        <f>Regression_LSq!A69</f>
        <v>C64</v>
      </c>
      <c r="B65">
        <f>Regression_LSq!B69</f>
        <v>16.8</v>
      </c>
      <c r="C65">
        <f>Regression_LSq!F69</f>
        <v>20.156328578967312</v>
      </c>
      <c r="G65" s="6"/>
    </row>
    <row r="66" spans="1:7" x14ac:dyDescent="0.3">
      <c r="A66" t="str">
        <f>Regression_LSq!A70</f>
        <v>C65</v>
      </c>
      <c r="B66">
        <f>Regression_LSq!B70</f>
        <v>21.6</v>
      </c>
      <c r="C66">
        <f>Regression_LSq!F70</f>
        <v>25.977509612528895</v>
      </c>
      <c r="G66" s="6"/>
    </row>
    <row r="67" spans="1:7" x14ac:dyDescent="0.3">
      <c r="A67" t="str">
        <f>Regression_LSq!A71</f>
        <v>C66</v>
      </c>
      <c r="B67">
        <f>Regression_LSq!B71</f>
        <v>11.16</v>
      </c>
      <c r="C67">
        <f>Regression_LSq!F71</f>
        <v>11.809465308500544</v>
      </c>
      <c r="G67" s="6"/>
    </row>
    <row r="68" spans="1:7" x14ac:dyDescent="0.3">
      <c r="A68" t="str">
        <f>Regression_LSq!A72</f>
        <v>C67</v>
      </c>
      <c r="B68">
        <f>Regression_LSq!B72</f>
        <v>11.4</v>
      </c>
      <c r="C68">
        <f>Regression_LSq!F72</f>
        <v>13.393686652267697</v>
      </c>
      <c r="G68" s="6"/>
    </row>
    <row r="69" spans="1:7" x14ac:dyDescent="0.3">
      <c r="A69" t="str">
        <f>Regression_LSq!A73</f>
        <v>C68</v>
      </c>
      <c r="B69">
        <f>Regression_LSq!B73</f>
        <v>16.079999999999998</v>
      </c>
      <c r="C69">
        <f>Regression_LSq!F73</f>
        <v>18.543340854857977</v>
      </c>
      <c r="G69" s="6"/>
    </row>
    <row r="70" spans="1:7" x14ac:dyDescent="0.3">
      <c r="A70" t="str">
        <f>Regression_LSq!A74</f>
        <v>C69</v>
      </c>
      <c r="B70">
        <f>Regression_LSq!B74</f>
        <v>22.68</v>
      </c>
      <c r="C70">
        <f>Regression_LSq!F74</f>
        <v>29.6707226357161</v>
      </c>
      <c r="G70" s="6"/>
    </row>
    <row r="71" spans="1:7" x14ac:dyDescent="0.3">
      <c r="A71" t="str">
        <f>Regression_LSq!A75</f>
        <v>C70</v>
      </c>
      <c r="B71">
        <f>Regression_LSq!B75</f>
        <v>26.76</v>
      </c>
      <c r="C71">
        <f>Regression_LSq!F75</f>
        <v>32.753900999044461</v>
      </c>
      <c r="G71" s="6"/>
    </row>
    <row r="72" spans="1:7" x14ac:dyDescent="0.3">
      <c r="A72" t="str">
        <f>Regression_LSq!A76</f>
        <v>C71</v>
      </c>
      <c r="B72">
        <f>Regression_LSq!B76</f>
        <v>21.96</v>
      </c>
      <c r="C72">
        <f>Regression_LSq!F76</f>
        <v>27.515573343375355</v>
      </c>
      <c r="G72" s="6"/>
    </row>
    <row r="73" spans="1:7" x14ac:dyDescent="0.3">
      <c r="A73" t="str">
        <f>Regression_LSq!A77</f>
        <v>C72</v>
      </c>
      <c r="B73">
        <f>Regression_LSq!B77</f>
        <v>14.88</v>
      </c>
      <c r="C73">
        <f>Regression_LSq!F77</f>
        <v>16.135842439349364</v>
      </c>
      <c r="G73" s="6"/>
    </row>
    <row r="74" spans="1:7" x14ac:dyDescent="0.3">
      <c r="A74" t="str">
        <f>Regression_LSq!A78</f>
        <v>C73</v>
      </c>
      <c r="B74">
        <f>Regression_LSq!B78</f>
        <v>10.56</v>
      </c>
      <c r="C74">
        <f>Regression_LSq!F78</f>
        <v>15.35995504047756</v>
      </c>
      <c r="G74" s="6"/>
    </row>
    <row r="75" spans="1:7" x14ac:dyDescent="0.3">
      <c r="A75" t="str">
        <f>Regression_LSq!A79</f>
        <v>C74</v>
      </c>
      <c r="B75">
        <f>Regression_LSq!B79</f>
        <v>13.2</v>
      </c>
      <c r="C75">
        <f>Regression_LSq!F79</f>
        <v>15.132116357600296</v>
      </c>
      <c r="G75" s="6"/>
    </row>
    <row r="76" spans="1:7" x14ac:dyDescent="0.3">
      <c r="A76" t="str">
        <f>Regression_LSq!A80</f>
        <v>C75</v>
      </c>
      <c r="B76">
        <f>Regression_LSq!B80</f>
        <v>20.399999999999999</v>
      </c>
      <c r="C76">
        <f>Regression_LSq!F80</f>
        <v>27.015449359072974</v>
      </c>
      <c r="G76" s="6"/>
    </row>
    <row r="77" spans="1:7" x14ac:dyDescent="0.3">
      <c r="A77" t="str">
        <f>Regression_LSq!A81</f>
        <v>C76</v>
      </c>
      <c r="B77">
        <f>Regression_LSq!B81</f>
        <v>10.44</v>
      </c>
      <c r="C77">
        <f>Regression_LSq!F81</f>
        <v>17.278050228132074</v>
      </c>
      <c r="G77" s="6"/>
    </row>
    <row r="78" spans="1:7" x14ac:dyDescent="0.3">
      <c r="A78" t="str">
        <f>Regression_LSq!A82</f>
        <v>C77</v>
      </c>
      <c r="B78">
        <f>Regression_LSq!B82</f>
        <v>8.2799999999999994</v>
      </c>
      <c r="C78">
        <f>Regression_LSq!F82</f>
        <v>6.3455934545850718</v>
      </c>
      <c r="G78" s="6"/>
    </row>
    <row r="79" spans="1:7" x14ac:dyDescent="0.3">
      <c r="A79" t="str">
        <f>Regression_LSq!A83</f>
        <v>C78</v>
      </c>
      <c r="B79">
        <f>Regression_LSq!B83</f>
        <v>17.04</v>
      </c>
      <c r="C79">
        <f>Regression_LSq!F83</f>
        <v>21.143345514982414</v>
      </c>
      <c r="G79" s="6"/>
    </row>
    <row r="80" spans="1:7" x14ac:dyDescent="0.3">
      <c r="A80" t="str">
        <f>Regression_LSq!A84</f>
        <v>C79</v>
      </c>
      <c r="B80">
        <f>Regression_LSq!B84</f>
        <v>6.36</v>
      </c>
      <c r="C80">
        <f>Regression_LSq!F84</f>
        <v>12.915174580531106</v>
      </c>
      <c r="G80" s="6"/>
    </row>
    <row r="81" spans="1:7" x14ac:dyDescent="0.3">
      <c r="A81" t="str">
        <f>Regression_LSq!A85</f>
        <v>C80</v>
      </c>
      <c r="B81">
        <f>Regression_LSq!B85</f>
        <v>13.2</v>
      </c>
      <c r="C81">
        <f>Regression_LSq!F85</f>
        <v>14.750341396291386</v>
      </c>
      <c r="G81" s="6"/>
    </row>
    <row r="82" spans="1:7" x14ac:dyDescent="0.3">
      <c r="A82" t="str">
        <f>Regression_LSq!A86</f>
        <v>C81</v>
      </c>
      <c r="B82">
        <f>Regression_LSq!B86</f>
        <v>14.16</v>
      </c>
      <c r="C82">
        <f>Regression_LSq!F86</f>
        <v>17.256648141152368</v>
      </c>
      <c r="G82" s="6"/>
    </row>
    <row r="83" spans="1:7" x14ac:dyDescent="0.3">
      <c r="A83" t="str">
        <f>Regression_LSq!A87</f>
        <v>C82</v>
      </c>
      <c r="B83">
        <f>Regression_LSq!B87</f>
        <v>14.76</v>
      </c>
      <c r="C83">
        <f>Regression_LSq!F87</f>
        <v>22.944086223540474</v>
      </c>
      <c r="G83" s="6"/>
    </row>
    <row r="84" spans="1:7" x14ac:dyDescent="0.3">
      <c r="A84" t="str">
        <f>Regression_LSq!A88</f>
        <v>C83</v>
      </c>
      <c r="B84">
        <f>Regression_LSq!B88</f>
        <v>13.56</v>
      </c>
      <c r="C84">
        <f>Regression_LSq!F88</f>
        <v>15.265878493506243</v>
      </c>
      <c r="G84" s="6"/>
    </row>
    <row r="85" spans="1:7" x14ac:dyDescent="0.3">
      <c r="A85" t="str">
        <f>Regression_LSq!A89</f>
        <v>C84</v>
      </c>
      <c r="B85">
        <f>Regression_LSq!B89</f>
        <v>16.32</v>
      </c>
      <c r="C85">
        <f>Regression_LSq!F89</f>
        <v>21.709371680295941</v>
      </c>
      <c r="G85" s="6"/>
    </row>
    <row r="86" spans="1:7" x14ac:dyDescent="0.3">
      <c r="A86" t="str">
        <f>Regression_LSq!A90</f>
        <v>C85</v>
      </c>
      <c r="B86">
        <f>Regression_LSq!B90</f>
        <v>26.04</v>
      </c>
      <c r="C86">
        <f>Regression_LSq!F90</f>
        <v>32.206041267200298</v>
      </c>
      <c r="G86" s="6"/>
    </row>
    <row r="87" spans="1:7" x14ac:dyDescent="0.3">
      <c r="A87" t="str">
        <f>Regression_LSq!A91</f>
        <v>C86</v>
      </c>
      <c r="B87">
        <f>Regression_LSq!B91</f>
        <v>18.239999999999998</v>
      </c>
      <c r="C87">
        <f>Regression_LSq!F91</f>
        <v>23.388809332755038</v>
      </c>
      <c r="G87" s="6"/>
    </row>
    <row r="88" spans="1:7" x14ac:dyDescent="0.3">
      <c r="A88" t="str">
        <f>Regression_LSq!A92</f>
        <v>C87</v>
      </c>
      <c r="B88">
        <f>Regression_LSq!B92</f>
        <v>14.4</v>
      </c>
      <c r="C88">
        <f>Regression_LSq!F92</f>
        <v>17.518001212506082</v>
      </c>
      <c r="G88" s="6"/>
    </row>
    <row r="89" spans="1:7" x14ac:dyDescent="0.3">
      <c r="A89" t="str">
        <f>Regression_LSq!A93</f>
        <v>C88</v>
      </c>
      <c r="B89">
        <f>Regression_LSq!B93</f>
        <v>19.2</v>
      </c>
      <c r="C89">
        <f>Regression_LSq!F93</f>
        <v>23.600409637144047</v>
      </c>
      <c r="G89" s="6"/>
    </row>
    <row r="90" spans="1:7" x14ac:dyDescent="0.3">
      <c r="A90" t="str">
        <f>Regression_LSq!A94</f>
        <v>C89</v>
      </c>
      <c r="B90">
        <f>Regression_LSq!B94</f>
        <v>15.48</v>
      </c>
      <c r="C90">
        <f>Regression_LSq!F94</f>
        <v>17.496993058968584</v>
      </c>
      <c r="G90" s="6"/>
    </row>
    <row r="91" spans="1:7" x14ac:dyDescent="0.3">
      <c r="A91" t="str">
        <f>Regression_LSq!A95</f>
        <v>C90</v>
      </c>
      <c r="B91">
        <f>Regression_LSq!B95</f>
        <v>20.04</v>
      </c>
      <c r="C91">
        <f>Regression_LSq!F95</f>
        <v>25.681147108394871</v>
      </c>
      <c r="G91" s="6"/>
    </row>
    <row r="92" spans="1:7" x14ac:dyDescent="0.3">
      <c r="A92" t="str">
        <f>Regression_LSq!A96</f>
        <v>C91</v>
      </c>
      <c r="B92">
        <f>Regression_LSq!B96</f>
        <v>13.44</v>
      </c>
      <c r="C92">
        <f>Regression_LSq!F96</f>
        <v>15.403040819122843</v>
      </c>
      <c r="G92" s="6"/>
    </row>
    <row r="93" spans="1:7" x14ac:dyDescent="0.3">
      <c r="A93" t="str">
        <f>Regression_LSq!A97</f>
        <v>C92</v>
      </c>
      <c r="B93">
        <f>Regression_LSq!B97</f>
        <v>8.76</v>
      </c>
      <c r="C93">
        <f>Regression_LSq!F97</f>
        <v>6.3251586941673015</v>
      </c>
      <c r="G93" s="6"/>
    </row>
    <row r="94" spans="1:7" x14ac:dyDescent="0.3">
      <c r="A94" t="str">
        <f>Regression_LSq!A98</f>
        <v>C93</v>
      </c>
      <c r="B94">
        <f>Regression_LSq!B98</f>
        <v>23.28</v>
      </c>
      <c r="C94">
        <f>Regression_LSq!F98</f>
        <v>29.629088217652427</v>
      </c>
      <c r="G94" s="6"/>
    </row>
    <row r="95" spans="1:7" x14ac:dyDescent="0.3">
      <c r="A95" t="str">
        <f>Regression_LSq!A99</f>
        <v>C94</v>
      </c>
      <c r="B95">
        <f>Regression_LSq!B99</f>
        <v>26.64</v>
      </c>
      <c r="C95">
        <f>Regression_LSq!F99</f>
        <v>32.912394668210617</v>
      </c>
      <c r="G95" s="6"/>
    </row>
    <row r="96" spans="1:7" x14ac:dyDescent="0.3">
      <c r="A96" t="str">
        <f>Regression_LSq!A100</f>
        <v>C95</v>
      </c>
      <c r="B96">
        <f>Regression_LSq!B100</f>
        <v>13.8</v>
      </c>
      <c r="C96">
        <f>Regression_LSq!F100</f>
        <v>15.994444870816974</v>
      </c>
      <c r="G96" s="6"/>
    </row>
    <row r="97" spans="1:7" x14ac:dyDescent="0.3">
      <c r="A97" t="str">
        <f>Regression_LSq!A101</f>
        <v>C96</v>
      </c>
      <c r="B97">
        <f>Regression_LSq!B101</f>
        <v>20.28</v>
      </c>
      <c r="C97">
        <f>Regression_LSq!F101</f>
        <v>25.024330061276096</v>
      </c>
      <c r="G97" s="6"/>
    </row>
    <row r="98" spans="1:7" x14ac:dyDescent="0.3">
      <c r="A98" t="str">
        <f>Regression_LSq!A102</f>
        <v>C97</v>
      </c>
      <c r="B98">
        <f>Regression_LSq!B102</f>
        <v>14.04</v>
      </c>
      <c r="C98">
        <f>Regression_LSq!F102</f>
        <v>19.782924623797744</v>
      </c>
      <c r="G98" s="6"/>
    </row>
    <row r="99" spans="1:7" x14ac:dyDescent="0.3">
      <c r="A99" t="str">
        <f>Regression_LSq!A103</f>
        <v>C98</v>
      </c>
      <c r="B99">
        <f>Regression_LSq!B103</f>
        <v>18.600000000000001</v>
      </c>
      <c r="C99">
        <f>Regression_LSq!F103</f>
        <v>23.778507263593344</v>
      </c>
      <c r="G99" s="6"/>
    </row>
    <row r="100" spans="1:7" x14ac:dyDescent="0.3">
      <c r="A100" t="str">
        <f>Regression_LSq!A104</f>
        <v>C99</v>
      </c>
      <c r="B100">
        <f>Regression_LSq!B104</f>
        <v>30.48</v>
      </c>
      <c r="C100">
        <f>Regression_LSq!F104</f>
        <v>37.632825159365936</v>
      </c>
      <c r="G100" s="6"/>
    </row>
    <row r="101" spans="1:7" x14ac:dyDescent="0.3">
      <c r="A101" t="str">
        <f>Regression_LSq!A105</f>
        <v>C100</v>
      </c>
      <c r="B101">
        <f>Regression_LSq!B105</f>
        <v>20.64</v>
      </c>
      <c r="C101">
        <f>Regression_LSq!F105</f>
        <v>25.865916518313714</v>
      </c>
      <c r="G101" s="6"/>
    </row>
    <row r="102" spans="1:7" x14ac:dyDescent="0.3">
      <c r="A102" t="str">
        <f>Regression_LSq!A106</f>
        <v>C101</v>
      </c>
      <c r="B102">
        <f>Regression_LSq!B106</f>
        <v>14.04</v>
      </c>
      <c r="C102">
        <f>Regression_LSq!F106</f>
        <v>21.614478306194457</v>
      </c>
      <c r="G102" s="6"/>
    </row>
    <row r="103" spans="1:7" x14ac:dyDescent="0.3">
      <c r="A103" t="str">
        <f>Regression_LSq!A107</f>
        <v>C102</v>
      </c>
      <c r="B103">
        <f>Regression_LSq!B107</f>
        <v>28.56</v>
      </c>
      <c r="C103">
        <f>Regression_LSq!F107</f>
        <v>36.105592931112213</v>
      </c>
      <c r="G103" s="6"/>
    </row>
    <row r="104" spans="1:7" x14ac:dyDescent="0.3">
      <c r="A104" t="str">
        <f>Regression_LSq!A108</f>
        <v>C103</v>
      </c>
      <c r="B104">
        <f>Regression_LSq!B108</f>
        <v>17.760000000000002</v>
      </c>
      <c r="C104">
        <f>Regression_LSq!F108</f>
        <v>27.808757382055383</v>
      </c>
      <c r="G104" s="6"/>
    </row>
    <row r="105" spans="1:7" x14ac:dyDescent="0.3">
      <c r="A105" t="str">
        <f>Regression_LSq!A109</f>
        <v>C104</v>
      </c>
      <c r="B105">
        <f>Regression_LSq!B109</f>
        <v>17.64</v>
      </c>
      <c r="C105">
        <f>Regression_LSq!F109</f>
        <v>22.932778055594483</v>
      </c>
      <c r="G105" s="6"/>
    </row>
    <row r="106" spans="1:7" x14ac:dyDescent="0.3">
      <c r="A106" t="str">
        <f>Regression_LSq!A110</f>
        <v>C105</v>
      </c>
      <c r="B106">
        <f>Regression_LSq!B110</f>
        <v>24.84</v>
      </c>
      <c r="C106">
        <f>Regression_LSq!F110</f>
        <v>31.727109153236214</v>
      </c>
      <c r="G106" s="6"/>
    </row>
    <row r="107" spans="1:7" x14ac:dyDescent="0.3">
      <c r="A107" t="str">
        <f>Regression_LSq!A111</f>
        <v>C106</v>
      </c>
      <c r="B107">
        <f>Regression_LSq!B111</f>
        <v>23.04</v>
      </c>
      <c r="C107">
        <f>Regression_LSq!F111</f>
        <v>27.345792440959116</v>
      </c>
      <c r="G107" s="6"/>
    </row>
    <row r="108" spans="1:7" x14ac:dyDescent="0.3">
      <c r="A108" t="str">
        <f>Regression_LSq!A112</f>
        <v>C107</v>
      </c>
      <c r="B108">
        <f>Regression_LSq!B112</f>
        <v>8.64</v>
      </c>
      <c r="C108">
        <f>Regression_LSq!F112</f>
        <v>8.8148656035185109</v>
      </c>
      <c r="G108" s="6"/>
    </row>
    <row r="109" spans="1:7" x14ac:dyDescent="0.3">
      <c r="A109" t="str">
        <f>Regression_LSq!A113</f>
        <v>C108</v>
      </c>
      <c r="B109">
        <f>Regression_LSq!B113</f>
        <v>10.44</v>
      </c>
      <c r="C109">
        <f>Regression_LSq!F113</f>
        <v>10.688558826189682</v>
      </c>
      <c r="G109" s="6"/>
    </row>
    <row r="110" spans="1:7" x14ac:dyDescent="0.3">
      <c r="A110" t="str">
        <f>Regression_LSq!A114</f>
        <v>C109</v>
      </c>
      <c r="B110">
        <f>Regression_LSq!B114</f>
        <v>6.36</v>
      </c>
      <c r="C110">
        <f>Regression_LSq!F114</f>
        <v>4.8862084488761228</v>
      </c>
      <c r="G110" s="6"/>
    </row>
    <row r="111" spans="1:7" x14ac:dyDescent="0.3">
      <c r="A111" t="str">
        <f>Regression_LSq!A115</f>
        <v>C110</v>
      </c>
      <c r="B111">
        <f>Regression_LSq!B115</f>
        <v>23.76</v>
      </c>
      <c r="C111">
        <f>Regression_LSq!F115</f>
        <v>30.885347446889657</v>
      </c>
      <c r="G111" s="6"/>
    </row>
    <row r="112" spans="1:7" x14ac:dyDescent="0.3">
      <c r="A112" t="str">
        <f>Regression_LSq!A116</f>
        <v>C111</v>
      </c>
      <c r="B112">
        <f>Regression_LSq!B116</f>
        <v>16.079999999999998</v>
      </c>
      <c r="C112">
        <f>Regression_LSq!F116</f>
        <v>22.954927175736433</v>
      </c>
      <c r="G112" s="6"/>
    </row>
    <row r="113" spans="1:7" x14ac:dyDescent="0.3">
      <c r="A113" t="str">
        <f>Regression_LSq!A117</f>
        <v>C112</v>
      </c>
      <c r="B113">
        <f>Regression_LSq!B117</f>
        <v>26.16</v>
      </c>
      <c r="C113">
        <f>Regression_LSq!F117</f>
        <v>32.949676032464211</v>
      </c>
      <c r="G113" s="6"/>
    </row>
    <row r="114" spans="1:7" x14ac:dyDescent="0.3">
      <c r="A114" t="str">
        <f>Regression_LSq!A118</f>
        <v>C113</v>
      </c>
      <c r="B114">
        <f>Regression_LSq!B118</f>
        <v>16.920000000000002</v>
      </c>
      <c r="C114">
        <f>Regression_LSq!F118</f>
        <v>21.589172425289</v>
      </c>
      <c r="G114" s="6"/>
    </row>
    <row r="115" spans="1:7" x14ac:dyDescent="0.3">
      <c r="A115" t="str">
        <f>Regression_LSq!A119</f>
        <v>C114</v>
      </c>
      <c r="B115">
        <f>Regression_LSq!B119</f>
        <v>19.079999999999998</v>
      </c>
      <c r="C115">
        <f>Regression_LSq!F119</f>
        <v>25.590056848177284</v>
      </c>
      <c r="G115" s="6"/>
    </row>
    <row r="116" spans="1:7" x14ac:dyDescent="0.3">
      <c r="A116" t="str">
        <f>Regression_LSq!A120</f>
        <v>C115</v>
      </c>
      <c r="B116">
        <f>Regression_LSq!B120</f>
        <v>17.52</v>
      </c>
      <c r="C116">
        <f>Regression_LSq!F120</f>
        <v>23.116980539034625</v>
      </c>
      <c r="G116" s="6"/>
    </row>
    <row r="117" spans="1:7" x14ac:dyDescent="0.3">
      <c r="A117" t="str">
        <f>Regression_LSq!A121</f>
        <v>C116</v>
      </c>
      <c r="B117">
        <f>Regression_LSq!B121</f>
        <v>15.12</v>
      </c>
      <c r="C117">
        <f>Regression_LSq!F121</f>
        <v>19.36950732236712</v>
      </c>
      <c r="G117" s="6"/>
    </row>
    <row r="118" spans="1:7" x14ac:dyDescent="0.3">
      <c r="A118" t="str">
        <f>Regression_LSq!A122</f>
        <v>C117</v>
      </c>
      <c r="B118">
        <f>Regression_LSq!B122</f>
        <v>14.64</v>
      </c>
      <c r="C118">
        <f>Regression_LSq!F122</f>
        <v>18.385018373064081</v>
      </c>
      <c r="G118" s="6"/>
    </row>
    <row r="119" spans="1:7" x14ac:dyDescent="0.3">
      <c r="A119" t="str">
        <f>Regression_LSq!A123</f>
        <v>C118</v>
      </c>
      <c r="B119">
        <f>Regression_LSq!B123</f>
        <v>11.28</v>
      </c>
      <c r="C119">
        <f>Regression_LSq!F123</f>
        <v>9.8301096787996514</v>
      </c>
      <c r="G119" s="6"/>
    </row>
    <row r="120" spans="1:7" x14ac:dyDescent="0.3">
      <c r="A120" t="str">
        <f>Regression_LSq!A124</f>
        <v>C119</v>
      </c>
      <c r="B120">
        <f>Regression_LSq!B124</f>
        <v>19.079999999999998</v>
      </c>
      <c r="C120">
        <f>Regression_LSq!F124</f>
        <v>23.564995164085985</v>
      </c>
      <c r="G120" s="6"/>
    </row>
    <row r="121" spans="1:7" x14ac:dyDescent="0.3">
      <c r="A121" t="str">
        <f>Regression_LSq!A125</f>
        <v>C120</v>
      </c>
      <c r="B121">
        <f>Regression_LSq!B125</f>
        <v>7.92</v>
      </c>
      <c r="C121">
        <f>Regression_LSq!F125</f>
        <v>9.8806593365580397</v>
      </c>
      <c r="G121" s="6"/>
    </row>
    <row r="122" spans="1:7" x14ac:dyDescent="0.3">
      <c r="A122" t="str">
        <f>Regression_LSq!A126</f>
        <v>C121</v>
      </c>
      <c r="B122">
        <f>Regression_LSq!B126</f>
        <v>18.600000000000001</v>
      </c>
      <c r="C122">
        <f>Regression_LSq!F126</f>
        <v>22.024623016438074</v>
      </c>
      <c r="G122" s="6"/>
    </row>
    <row r="123" spans="1:7" x14ac:dyDescent="0.3">
      <c r="A123" t="str">
        <f>Regression_LSq!A127</f>
        <v>C122</v>
      </c>
      <c r="B123">
        <f>Regression_LSq!B127</f>
        <v>8.4</v>
      </c>
      <c r="C123">
        <f>Regression_LSq!F127</f>
        <v>11.310023985168572</v>
      </c>
      <c r="G123" s="6"/>
    </row>
    <row r="124" spans="1:7" x14ac:dyDescent="0.3">
      <c r="A124" t="str">
        <f>Regression_LSq!A128</f>
        <v>C123</v>
      </c>
      <c r="B124">
        <f>Regression_LSq!B128</f>
        <v>13.92</v>
      </c>
      <c r="C124">
        <f>Regression_LSq!F128</f>
        <v>21.393499363002356</v>
      </c>
      <c r="G124" s="6"/>
    </row>
    <row r="125" spans="1:7" x14ac:dyDescent="0.3">
      <c r="A125" t="str">
        <f>Regression_LSq!A129</f>
        <v>C124</v>
      </c>
      <c r="B125">
        <f>Regression_LSq!B129</f>
        <v>18.239999999999998</v>
      </c>
      <c r="C125">
        <f>Regression_LSq!F129</f>
        <v>23.109659004444215</v>
      </c>
      <c r="G125" s="6"/>
    </row>
    <row r="126" spans="1:7" x14ac:dyDescent="0.3">
      <c r="A126" t="str">
        <f>Regression_LSq!A130</f>
        <v>C125</v>
      </c>
      <c r="B126">
        <f>Regression_LSq!B130</f>
        <v>23.64</v>
      </c>
      <c r="C126">
        <f>Regression_LSq!F130</f>
        <v>30.078939537734012</v>
      </c>
      <c r="G126" s="6"/>
    </row>
    <row r="127" spans="1:7" x14ac:dyDescent="0.3">
      <c r="A127" t="str">
        <f>Regression_LSq!A131</f>
        <v>C126</v>
      </c>
      <c r="B127">
        <f>Regression_LSq!B131</f>
        <v>12.72</v>
      </c>
      <c r="C127">
        <f>Regression_LSq!F131</f>
        <v>13.749071502303634</v>
      </c>
      <c r="G127" s="6"/>
    </row>
    <row r="128" spans="1:7" x14ac:dyDescent="0.3">
      <c r="A128" t="str">
        <f>Regression_LSq!A132</f>
        <v>C127</v>
      </c>
      <c r="B128">
        <f>Regression_LSq!B132</f>
        <v>7.92</v>
      </c>
      <c r="C128">
        <f>Regression_LSq!F132</f>
        <v>15.443104264178372</v>
      </c>
      <c r="G128" s="6"/>
    </row>
    <row r="129" spans="1:7" x14ac:dyDescent="0.3">
      <c r="A129" t="str">
        <f>Regression_LSq!A133</f>
        <v>C128</v>
      </c>
      <c r="B129">
        <f>Regression_LSq!B133</f>
        <v>10.56</v>
      </c>
      <c r="C129">
        <f>Regression_LSq!F133</f>
        <v>9.9191158724888577</v>
      </c>
      <c r="G129" s="6"/>
    </row>
    <row r="130" spans="1:7" x14ac:dyDescent="0.3">
      <c r="A130" t="str">
        <f>Regression_LSq!A134</f>
        <v>C129</v>
      </c>
      <c r="B130">
        <f>Regression_LSq!B134</f>
        <v>29.64</v>
      </c>
      <c r="C130">
        <f>Regression_LSq!F134</f>
        <v>34.633657099653355</v>
      </c>
      <c r="G130" s="6"/>
    </row>
    <row r="131" spans="1:7" x14ac:dyDescent="0.3">
      <c r="A131" t="str">
        <f>Regression_LSq!A135</f>
        <v>C130</v>
      </c>
      <c r="B131">
        <f>Regression_LSq!B135</f>
        <v>11.64</v>
      </c>
      <c r="C131">
        <f>Regression_LSq!F135</f>
        <v>11.625935977806014</v>
      </c>
      <c r="G131" s="6"/>
    </row>
    <row r="132" spans="1:7" x14ac:dyDescent="0.3">
      <c r="A132" t="str">
        <f>Regression_LSq!A136</f>
        <v>C131</v>
      </c>
      <c r="B132">
        <f>Regression_LSq!B136</f>
        <v>1.92</v>
      </c>
      <c r="C132">
        <f>Regression_LSq!F136</f>
        <v>15.364088177155612</v>
      </c>
      <c r="G132" s="6"/>
    </row>
    <row r="133" spans="1:7" x14ac:dyDescent="0.3">
      <c r="A133" t="str">
        <f>Regression_LSq!A137</f>
        <v>C132</v>
      </c>
      <c r="B133">
        <f>Regression_LSq!B137</f>
        <v>15.24</v>
      </c>
      <c r="C133">
        <f>Regression_LSq!F137</f>
        <v>24.472327328112389</v>
      </c>
      <c r="G133" s="6"/>
    </row>
    <row r="134" spans="1:7" x14ac:dyDescent="0.3">
      <c r="A134" t="str">
        <f>Regression_LSq!A138</f>
        <v>C133</v>
      </c>
      <c r="B134">
        <f>Regression_LSq!B138</f>
        <v>6.84</v>
      </c>
      <c r="C134">
        <f>Regression_LSq!F138</f>
        <v>12.406129275355928</v>
      </c>
      <c r="G134" s="6"/>
    </row>
    <row r="135" spans="1:7" x14ac:dyDescent="0.3">
      <c r="A135" t="str">
        <f>Regression_LSq!A139</f>
        <v>C134</v>
      </c>
      <c r="B135">
        <f>Regression_LSq!B139</f>
        <v>23.52</v>
      </c>
      <c r="C135">
        <f>Regression_LSq!F139</f>
        <v>29.871141147408373</v>
      </c>
      <c r="G135" s="6"/>
    </row>
    <row r="136" spans="1:7" x14ac:dyDescent="0.3">
      <c r="A136" t="str">
        <f>Regression_LSq!A140</f>
        <v>C135</v>
      </c>
      <c r="B136">
        <f>Regression_LSq!B140</f>
        <v>12.96</v>
      </c>
      <c r="C136">
        <f>Regression_LSq!F140</f>
        <v>17.455600112835135</v>
      </c>
      <c r="G136" s="6"/>
    </row>
    <row r="137" spans="1:7" x14ac:dyDescent="0.3">
      <c r="A137" t="str">
        <f>Regression_LSq!A141</f>
        <v>C136</v>
      </c>
      <c r="B137">
        <f>Regression_LSq!B141</f>
        <v>13.92</v>
      </c>
      <c r="C137">
        <f>Regression_LSq!F141</f>
        <v>21.081936949162369</v>
      </c>
      <c r="G137" s="6"/>
    </row>
    <row r="138" spans="1:7" x14ac:dyDescent="0.3">
      <c r="A138" t="str">
        <f>Regression_LSq!A142</f>
        <v>C137</v>
      </c>
      <c r="B138">
        <f>Regression_LSq!B142</f>
        <v>11.4</v>
      </c>
      <c r="C138">
        <f>Regression_LSq!F142</f>
        <v>17.061048790470394</v>
      </c>
      <c r="G138" s="6"/>
    </row>
    <row r="139" spans="1:7" x14ac:dyDescent="0.3">
      <c r="A139" t="str">
        <f>Regression_LSq!A143</f>
        <v>C138</v>
      </c>
      <c r="B139">
        <f>Regression_LSq!B143</f>
        <v>24.96</v>
      </c>
      <c r="C139">
        <f>Regression_LSq!F143</f>
        <v>32.5117069006034</v>
      </c>
      <c r="G139" s="6"/>
    </row>
    <row r="140" spans="1:7" x14ac:dyDescent="0.3">
      <c r="A140" t="str">
        <f>Regression_LSq!A144</f>
        <v>C139</v>
      </c>
      <c r="B140">
        <f>Regression_LSq!B144</f>
        <v>11.52</v>
      </c>
      <c r="C140">
        <f>Regression_LSq!F144</f>
        <v>14.523446502717592</v>
      </c>
      <c r="G140" s="6"/>
    </row>
    <row r="141" spans="1:7" x14ac:dyDescent="0.3">
      <c r="A141" t="str">
        <f>Regression_LSq!A145</f>
        <v>C140</v>
      </c>
      <c r="B141">
        <f>Regression_LSq!B145</f>
        <v>24.84</v>
      </c>
      <c r="C141">
        <f>Regression_LSq!F145</f>
        <v>30.507640266495205</v>
      </c>
      <c r="G141" s="6"/>
    </row>
    <row r="142" spans="1:7" x14ac:dyDescent="0.3">
      <c r="A142" t="str">
        <f>Regression_LSq!A146</f>
        <v>C141</v>
      </c>
      <c r="B142">
        <f>Regression_LSq!B146</f>
        <v>13.08</v>
      </c>
      <c r="C142">
        <f>Regression_LSq!F146</f>
        <v>14.289381889059356</v>
      </c>
      <c r="G142" s="6"/>
    </row>
    <row r="143" spans="1:7" x14ac:dyDescent="0.3">
      <c r="A143" t="str">
        <f>Regression_LSq!A147</f>
        <v>C142</v>
      </c>
      <c r="B143">
        <f>Regression_LSq!B147</f>
        <v>23.04</v>
      </c>
      <c r="C143">
        <f>Regression_LSq!F147</f>
        <v>28.270905910530669</v>
      </c>
      <c r="G143" s="6"/>
    </row>
    <row r="144" spans="1:7" x14ac:dyDescent="0.3">
      <c r="A144" t="str">
        <f>Regression_LSq!A148</f>
        <v>C143</v>
      </c>
      <c r="B144">
        <f>Regression_LSq!B148</f>
        <v>24.12</v>
      </c>
      <c r="C144">
        <f>Regression_LSq!F148</f>
        <v>29.880795217919452</v>
      </c>
      <c r="G144" s="6"/>
    </row>
    <row r="145" spans="1:7" x14ac:dyDescent="0.3">
      <c r="A145" t="str">
        <f>Regression_LSq!A149</f>
        <v>C144</v>
      </c>
      <c r="B145">
        <f>Regression_LSq!B149</f>
        <v>12.48</v>
      </c>
      <c r="C145">
        <f>Regression_LSq!F149</f>
        <v>13.247218721257914</v>
      </c>
      <c r="G145" s="6"/>
    </row>
    <row r="146" spans="1:7" x14ac:dyDescent="0.3">
      <c r="A146" t="str">
        <f>Regression_LSq!A150</f>
        <v>C145</v>
      </c>
      <c r="B146">
        <f>Regression_LSq!B150</f>
        <v>13.68</v>
      </c>
      <c r="C146">
        <f>Regression_LSq!F150</f>
        <v>15.213183760389487</v>
      </c>
      <c r="G146" s="6"/>
    </row>
    <row r="147" spans="1:7" x14ac:dyDescent="0.3">
      <c r="A147" t="str">
        <f>Regression_LSq!A151</f>
        <v>C146</v>
      </c>
      <c r="B147">
        <f>Regression_LSq!B151</f>
        <v>12.36</v>
      </c>
      <c r="C147">
        <f>Regression_LSq!F151</f>
        <v>14.990875354890081</v>
      </c>
      <c r="G147" s="6"/>
    </row>
    <row r="148" spans="1:7" x14ac:dyDescent="0.3">
      <c r="A148" t="str">
        <f>Regression_LSq!A152</f>
        <v>C147</v>
      </c>
      <c r="B148">
        <f>Regression_LSq!B152</f>
        <v>15.84</v>
      </c>
      <c r="C148">
        <f>Regression_LSq!F152</f>
        <v>24.060308603301824</v>
      </c>
      <c r="G148" s="6"/>
    </row>
    <row r="149" spans="1:7" x14ac:dyDescent="0.3">
      <c r="A149" t="str">
        <f>Regression_LSq!A153</f>
        <v>C148</v>
      </c>
      <c r="B149">
        <f>Regression_LSq!B153</f>
        <v>30.48</v>
      </c>
      <c r="C149">
        <f>Regression_LSq!F153</f>
        <v>36.108374683083298</v>
      </c>
      <c r="G149" s="6"/>
    </row>
    <row r="150" spans="1:7" x14ac:dyDescent="0.3">
      <c r="A150" t="str">
        <f>Regression_LSq!A154</f>
        <v>C149</v>
      </c>
      <c r="B150">
        <f>Regression_LSq!B154</f>
        <v>13.08</v>
      </c>
      <c r="C150">
        <f>Regression_LSq!F154</f>
        <v>18.353445450642628</v>
      </c>
      <c r="G150" s="6"/>
    </row>
    <row r="151" spans="1:7" x14ac:dyDescent="0.3">
      <c r="A151" t="str">
        <f>Regression_LSq!A155</f>
        <v>C150</v>
      </c>
      <c r="B151">
        <f>Regression_LSq!B155</f>
        <v>12.12</v>
      </c>
      <c r="C151">
        <f>Regression_LSq!F155</f>
        <v>14.621915041497411</v>
      </c>
      <c r="G151" s="6"/>
    </row>
    <row r="152" spans="1:7" x14ac:dyDescent="0.3">
      <c r="A152" t="str">
        <f>Regression_LSq!A156</f>
        <v>C151</v>
      </c>
      <c r="B152">
        <f>Regression_LSq!B156</f>
        <v>19.32</v>
      </c>
      <c r="C152">
        <f>Regression_LSq!F156</f>
        <v>28.848332951993502</v>
      </c>
      <c r="G152" s="6"/>
    </row>
    <row r="153" spans="1:7" x14ac:dyDescent="0.3">
      <c r="A153" t="str">
        <f>Regression_LSq!A157</f>
        <v>C152</v>
      </c>
      <c r="B153">
        <f>Regression_LSq!B157</f>
        <v>13.92</v>
      </c>
      <c r="C153">
        <f>Regression_LSq!F157</f>
        <v>15.173762149105883</v>
      </c>
      <c r="G153" s="6"/>
    </row>
    <row r="154" spans="1:7" x14ac:dyDescent="0.3">
      <c r="A154" t="str">
        <f>Regression_LSq!A158</f>
        <v>C153</v>
      </c>
      <c r="B154">
        <f>Regression_LSq!B158</f>
        <v>19.920000000000002</v>
      </c>
      <c r="C154">
        <f>Regression_LSq!F158</f>
        <v>25.444840503477963</v>
      </c>
      <c r="G154" s="6"/>
    </row>
    <row r="155" spans="1:7" x14ac:dyDescent="0.3">
      <c r="A155" t="str">
        <f>Regression_LSq!A159</f>
        <v>C154</v>
      </c>
      <c r="B155">
        <f>Regression_LSq!B159</f>
        <v>22.8</v>
      </c>
      <c r="C155">
        <f>Regression_LSq!F159</f>
        <v>28.054972102676032</v>
      </c>
      <c r="G155" s="6"/>
    </row>
    <row r="156" spans="1:7" x14ac:dyDescent="0.3">
      <c r="A156" t="str">
        <f>Regression_LSq!A160</f>
        <v>C155</v>
      </c>
      <c r="B156">
        <f>Regression_LSq!B160</f>
        <v>18.72</v>
      </c>
      <c r="C156">
        <f>Regression_LSq!F160</f>
        <v>24.101144140376654</v>
      </c>
      <c r="G156" s="6"/>
    </row>
    <row r="157" spans="1:7" x14ac:dyDescent="0.3">
      <c r="A157" t="str">
        <f>Regression_LSq!A161</f>
        <v>C156</v>
      </c>
      <c r="B157">
        <f>Regression_LSq!B161</f>
        <v>3.84</v>
      </c>
      <c r="C157">
        <f>Regression_LSq!F161</f>
        <v>7.5603612706146173</v>
      </c>
      <c r="G157" s="6"/>
    </row>
    <row r="158" spans="1:7" x14ac:dyDescent="0.3">
      <c r="A158" t="str">
        <f>Regression_LSq!A162</f>
        <v>C157</v>
      </c>
      <c r="B158">
        <f>Regression_LSq!B162</f>
        <v>18.36</v>
      </c>
      <c r="C158">
        <f>Regression_LSq!F162</f>
        <v>23.249635664510986</v>
      </c>
      <c r="G158" s="6"/>
    </row>
    <row r="159" spans="1:7" x14ac:dyDescent="0.3">
      <c r="A159" t="str">
        <f>Regression_LSq!A163</f>
        <v>C158</v>
      </c>
      <c r="B159">
        <f>Regression_LSq!B163</f>
        <v>12.12</v>
      </c>
      <c r="C159">
        <f>Regression_LSq!F163</f>
        <v>15.440144867389279</v>
      </c>
      <c r="G159" s="6"/>
    </row>
    <row r="160" spans="1:7" x14ac:dyDescent="0.3">
      <c r="A160" t="str">
        <f>Regression_LSq!A164</f>
        <v>C159</v>
      </c>
      <c r="B160">
        <f>Regression_LSq!B164</f>
        <v>8.76</v>
      </c>
      <c r="C160">
        <f>Regression_LSq!F164</f>
        <v>15.192238740452682</v>
      </c>
      <c r="G160" s="6"/>
    </row>
    <row r="161" spans="1:7" x14ac:dyDescent="0.3">
      <c r="A161" t="str">
        <f>Regression_LSq!A165</f>
        <v>C160</v>
      </c>
      <c r="B161">
        <f>Regression_LSq!B165</f>
        <v>15.48</v>
      </c>
      <c r="C161">
        <f>Regression_LSq!F165</f>
        <v>18.949054640887056</v>
      </c>
      <c r="G161" s="6"/>
    </row>
    <row r="162" spans="1:7" x14ac:dyDescent="0.3">
      <c r="A162" t="str">
        <f>Regression_LSq!A166</f>
        <v>C161</v>
      </c>
      <c r="B162">
        <f>Regression_LSq!B166</f>
        <v>17.28</v>
      </c>
      <c r="C162">
        <f>Regression_LSq!F166</f>
        <v>21.956213878813486</v>
      </c>
      <c r="G162" s="6"/>
    </row>
    <row r="163" spans="1:7" x14ac:dyDescent="0.3">
      <c r="A163" t="str">
        <f>Regression_LSq!A167</f>
        <v>C162</v>
      </c>
      <c r="B163">
        <f>Regression_LSq!B167</f>
        <v>15.96</v>
      </c>
      <c r="C163">
        <f>Regression_LSq!F167</f>
        <v>20.418484975106587</v>
      </c>
      <c r="G163" s="6"/>
    </row>
    <row r="164" spans="1:7" x14ac:dyDescent="0.3">
      <c r="A164" t="str">
        <f>Regression_LSq!A168</f>
        <v>C163</v>
      </c>
      <c r="B164">
        <f>Regression_LSq!B168</f>
        <v>17.88</v>
      </c>
      <c r="C164">
        <f>Regression_LSq!F168</f>
        <v>23.183492902410261</v>
      </c>
      <c r="G164" s="6"/>
    </row>
    <row r="165" spans="1:7" x14ac:dyDescent="0.3">
      <c r="A165" t="str">
        <f>Regression_LSq!A169</f>
        <v>C164</v>
      </c>
      <c r="B165">
        <f>Regression_LSq!B169</f>
        <v>21.6</v>
      </c>
      <c r="C165">
        <f>Regression_LSq!F169</f>
        <v>26.814592787063027</v>
      </c>
      <c r="G165" s="6"/>
    </row>
    <row r="166" spans="1:7" x14ac:dyDescent="0.3">
      <c r="A166" t="str">
        <f>Regression_LSq!A170</f>
        <v>C165</v>
      </c>
      <c r="B166">
        <f>Regression_LSq!B170</f>
        <v>14.28</v>
      </c>
      <c r="C166">
        <f>Regression_LSq!F170</f>
        <v>16.967070383202863</v>
      </c>
      <c r="G166" s="6"/>
    </row>
    <row r="167" spans="1:7" x14ac:dyDescent="0.3">
      <c r="A167" t="str">
        <f>Regression_LSq!A171</f>
        <v>C166</v>
      </c>
      <c r="B167">
        <f>Regression_LSq!B171</f>
        <v>14.28</v>
      </c>
      <c r="C167">
        <f>Regression_LSq!F171</f>
        <v>22.053751292823002</v>
      </c>
      <c r="G167" s="6"/>
    </row>
    <row r="168" spans="1:7" x14ac:dyDescent="0.3">
      <c r="A168" t="str">
        <f>Regression_LSq!A172</f>
        <v>C167</v>
      </c>
      <c r="B168">
        <f>Regression_LSq!B172</f>
        <v>9.6</v>
      </c>
      <c r="C168">
        <f>Regression_LSq!F172</f>
        <v>16.003392956676358</v>
      </c>
      <c r="G168" s="6"/>
    </row>
    <row r="169" spans="1:7" x14ac:dyDescent="0.3">
      <c r="A169" t="str">
        <f>Regression_LSq!A173</f>
        <v>C168</v>
      </c>
      <c r="B169">
        <f>Regression_LSq!B173</f>
        <v>14.64</v>
      </c>
      <c r="C169">
        <f>Regression_LSq!F173</f>
        <v>20.884027404129657</v>
      </c>
      <c r="G169" s="6"/>
    </row>
    <row r="170" spans="1:7" x14ac:dyDescent="0.3">
      <c r="A170" t="str">
        <f>Regression_LSq!A174</f>
        <v>C169</v>
      </c>
      <c r="B170">
        <f>Regression_LSq!B174</f>
        <v>20.52</v>
      </c>
      <c r="C170">
        <f>Regression_LSq!F174</f>
        <v>26.608434331494397</v>
      </c>
      <c r="G170" s="6"/>
    </row>
    <row r="171" spans="1:7" x14ac:dyDescent="0.3">
      <c r="A171" t="str">
        <f>Regression_LSq!A175</f>
        <v>C170</v>
      </c>
      <c r="B171">
        <f>Regression_LSq!B175</f>
        <v>18</v>
      </c>
      <c r="C171">
        <f>Regression_LSq!F175</f>
        <v>28.352201581229679</v>
      </c>
      <c r="G171" s="6"/>
    </row>
    <row r="172" spans="1:7" x14ac:dyDescent="0.3">
      <c r="A172" t="str">
        <f>Regression_LSq!A176</f>
        <v>C171</v>
      </c>
      <c r="B172">
        <f>Regression_LSq!B176</f>
        <v>10.08</v>
      </c>
      <c r="C172">
        <f>Regression_LSq!F176</f>
        <v>10.937479211518637</v>
      </c>
      <c r="G172" s="6"/>
    </row>
    <row r="173" spans="1:7" x14ac:dyDescent="0.3">
      <c r="A173" t="str">
        <f>Regression_LSq!A177</f>
        <v>C172</v>
      </c>
      <c r="B173">
        <f>Regression_LSq!B177</f>
        <v>17.399999999999999</v>
      </c>
      <c r="C173">
        <f>Regression_LSq!F177</f>
        <v>22.061039734493335</v>
      </c>
      <c r="G173" s="6"/>
    </row>
    <row r="174" spans="1:7" x14ac:dyDescent="0.3">
      <c r="A174" t="str">
        <f>Regression_LSq!A178</f>
        <v>C173</v>
      </c>
      <c r="B174">
        <f>Regression_LSq!B178</f>
        <v>9.1199999999999992</v>
      </c>
      <c r="C174">
        <f>Regression_LSq!F178</f>
        <v>11.110556949621364</v>
      </c>
      <c r="G174" s="6"/>
    </row>
    <row r="175" spans="1:7" x14ac:dyDescent="0.3">
      <c r="A175" t="str">
        <f>Regression_LSq!A179</f>
        <v>C174</v>
      </c>
      <c r="B175">
        <f>Regression_LSq!B179</f>
        <v>14.04</v>
      </c>
      <c r="C175">
        <f>Regression_LSq!F179</f>
        <v>18.582524357573213</v>
      </c>
      <c r="G175" s="6"/>
    </row>
    <row r="176" spans="1:7" x14ac:dyDescent="0.3">
      <c r="A176" t="str">
        <f>Regression_LSq!A180</f>
        <v>C175</v>
      </c>
      <c r="B176">
        <f>Regression_LSq!B180</f>
        <v>13.8</v>
      </c>
      <c r="C176">
        <f>Regression_LSq!F180</f>
        <v>21.576705293028439</v>
      </c>
      <c r="G176" s="6"/>
    </row>
    <row r="177" spans="1:7" x14ac:dyDescent="0.3">
      <c r="A177" t="str">
        <f>Regression_LSq!A181</f>
        <v>C176</v>
      </c>
      <c r="B177">
        <f>Regression_LSq!B181</f>
        <v>32.4</v>
      </c>
      <c r="C177">
        <f>Regression_LSq!F181</f>
        <v>38.630505590892817</v>
      </c>
      <c r="G177" s="6"/>
    </row>
    <row r="178" spans="1:7" x14ac:dyDescent="0.3">
      <c r="A178" t="str">
        <f>Regression_LSq!A182</f>
        <v>C177</v>
      </c>
      <c r="B178">
        <f>Regression_LSq!B182</f>
        <v>24.24</v>
      </c>
      <c r="C178">
        <f>Regression_LSq!F182</f>
        <v>31.221152665286063</v>
      </c>
      <c r="G178" s="6"/>
    </row>
    <row r="179" spans="1:7" x14ac:dyDescent="0.3">
      <c r="A179" t="str">
        <f>Regression_LSq!A183</f>
        <v>C178</v>
      </c>
      <c r="B179">
        <f>Regression_LSq!B183</f>
        <v>14.04</v>
      </c>
      <c r="C179">
        <f>Regression_LSq!F183</f>
        <v>18.784496089329433</v>
      </c>
      <c r="G179" s="6"/>
    </row>
    <row r="180" spans="1:7" x14ac:dyDescent="0.3">
      <c r="A180" t="str">
        <f>Regression_LSq!A184</f>
        <v>C179</v>
      </c>
      <c r="B180">
        <f>Regression_LSq!B184</f>
        <v>14.16</v>
      </c>
      <c r="C180">
        <f>Regression_LSq!F184</f>
        <v>25.281265513430771</v>
      </c>
      <c r="G180" s="6"/>
    </row>
    <row r="181" spans="1:7" x14ac:dyDescent="0.3">
      <c r="A181" t="str">
        <f>Regression_LSq!A185</f>
        <v>C180</v>
      </c>
      <c r="B181">
        <f>Regression_LSq!B185</f>
        <v>15.12</v>
      </c>
      <c r="C181">
        <f>Regression_LSq!F185</f>
        <v>19.179430818701189</v>
      </c>
      <c r="G181" s="6"/>
    </row>
    <row r="182" spans="1:7" x14ac:dyDescent="0.3">
      <c r="A182" t="str">
        <f>Regression_LSq!A186</f>
        <v>C181</v>
      </c>
      <c r="B182">
        <f>Regression_LSq!B186</f>
        <v>12.6</v>
      </c>
      <c r="C182">
        <f>Regression_LSq!F186</f>
        <v>16.423596436079773</v>
      </c>
      <c r="G182" s="6"/>
    </row>
    <row r="183" spans="1:7" x14ac:dyDescent="0.3">
      <c r="A183" t="str">
        <f>Regression_LSq!A187</f>
        <v>C182</v>
      </c>
      <c r="B183">
        <f>Regression_LSq!B187</f>
        <v>14.64</v>
      </c>
      <c r="C183">
        <f>Regression_LSq!F187</f>
        <v>21.773766417616038</v>
      </c>
      <c r="G183" s="6"/>
    </row>
    <row r="184" spans="1:7" x14ac:dyDescent="0.3">
      <c r="A184" t="str">
        <f>Regression_LSq!A188</f>
        <v>C183</v>
      </c>
      <c r="B184">
        <f>Regression_LSq!B188</f>
        <v>10.44</v>
      </c>
      <c r="C184">
        <f>Regression_LSq!F188</f>
        <v>9.6336166325453814</v>
      </c>
      <c r="G184" s="6"/>
    </row>
    <row r="185" spans="1:7" x14ac:dyDescent="0.3">
      <c r="A185" t="str">
        <f>Regression_LSq!A189</f>
        <v>C184</v>
      </c>
      <c r="B185">
        <f>Regression_LSq!B189</f>
        <v>31.44</v>
      </c>
      <c r="C185">
        <f>Regression_LSq!F189</f>
        <v>37.552210476686035</v>
      </c>
      <c r="G185" s="6"/>
    </row>
    <row r="186" spans="1:7" x14ac:dyDescent="0.3">
      <c r="A186" t="str">
        <f>Regression_LSq!A190</f>
        <v>C185</v>
      </c>
      <c r="B186">
        <f>Regression_LSq!B190</f>
        <v>21.12</v>
      </c>
      <c r="C186">
        <f>Regression_LSq!F190</f>
        <v>29.001295542751492</v>
      </c>
      <c r="G186" s="6"/>
    </row>
    <row r="187" spans="1:7" x14ac:dyDescent="0.3">
      <c r="A187" t="str">
        <f>Regression_LSq!A191</f>
        <v>C186</v>
      </c>
      <c r="B187">
        <f>Regression_LSq!B191</f>
        <v>27.12</v>
      </c>
      <c r="C187">
        <f>Regression_LSq!F191</f>
        <v>32.258104349361801</v>
      </c>
      <c r="G187" s="6"/>
    </row>
    <row r="188" spans="1:7" x14ac:dyDescent="0.3">
      <c r="A188" t="str">
        <f>Regression_LSq!A192</f>
        <v>C187</v>
      </c>
      <c r="B188">
        <f>Regression_LSq!B192</f>
        <v>12.36</v>
      </c>
      <c r="C188">
        <f>Regression_LSq!F192</f>
        <v>14.881974947738161</v>
      </c>
      <c r="G188" s="6"/>
    </row>
    <row r="189" spans="1:7" x14ac:dyDescent="0.3">
      <c r="A189" t="str">
        <f>Regression_LSq!A193</f>
        <v>C188</v>
      </c>
      <c r="B189">
        <f>Regression_LSq!B193</f>
        <v>20.76</v>
      </c>
      <c r="C189">
        <f>Regression_LSq!F193</f>
        <v>26.489388629152533</v>
      </c>
      <c r="G189" s="6"/>
    </row>
    <row r="190" spans="1:7" x14ac:dyDescent="0.3">
      <c r="A190" t="str">
        <f>Regression_LSq!A194</f>
        <v>C189</v>
      </c>
      <c r="B190">
        <f>Regression_LSq!B194</f>
        <v>19.079999999999998</v>
      </c>
      <c r="C190">
        <f>Regression_LSq!F194</f>
        <v>29.44846180398984</v>
      </c>
      <c r="G190" s="6"/>
    </row>
    <row r="191" spans="1:7" x14ac:dyDescent="0.3">
      <c r="A191" t="str">
        <f>Regression_LSq!A195</f>
        <v>C190</v>
      </c>
      <c r="B191">
        <f>Regression_LSq!B195</f>
        <v>8.0399999999999991</v>
      </c>
      <c r="C191">
        <f>Regression_LSq!F195</f>
        <v>8.6962263441964254</v>
      </c>
      <c r="G191" s="6"/>
    </row>
    <row r="192" spans="1:7" x14ac:dyDescent="0.3">
      <c r="A192" t="str">
        <f>Regression_LSq!A196</f>
        <v>C191</v>
      </c>
      <c r="B192">
        <f>Regression_LSq!B196</f>
        <v>12.96</v>
      </c>
      <c r="C192">
        <f>Regression_LSq!F196</f>
        <v>18.733986645873046</v>
      </c>
      <c r="G192" s="6"/>
    </row>
    <row r="193" spans="1:7" x14ac:dyDescent="0.3">
      <c r="A193" t="str">
        <f>Regression_LSq!A197</f>
        <v>C192</v>
      </c>
      <c r="B193">
        <f>Regression_LSq!B197</f>
        <v>11.88</v>
      </c>
      <c r="C193">
        <f>Regression_LSq!F197</f>
        <v>12.700481565263267</v>
      </c>
      <c r="G193" s="6"/>
    </row>
    <row r="194" spans="1:7" x14ac:dyDescent="0.3">
      <c r="A194" t="str">
        <f>Regression_LSq!A198</f>
        <v>C193</v>
      </c>
      <c r="B194">
        <f>Regression_LSq!B198</f>
        <v>7.08</v>
      </c>
      <c r="C194">
        <f>Regression_LSq!F198</f>
        <v>6.2258649958700918</v>
      </c>
      <c r="G194" s="6"/>
    </row>
    <row r="195" spans="1:7" x14ac:dyDescent="0.3">
      <c r="A195" t="str">
        <f>Regression_LSq!A199</f>
        <v>C194</v>
      </c>
      <c r="B195">
        <f>Regression_LSq!B199</f>
        <v>23.52</v>
      </c>
      <c r="C195">
        <f>Regression_LSq!F199</f>
        <v>28.586030341131593</v>
      </c>
      <c r="G195" s="6"/>
    </row>
    <row r="196" spans="1:7" x14ac:dyDescent="0.3">
      <c r="A196" t="str">
        <f>Regression_LSq!A200</f>
        <v>C195</v>
      </c>
      <c r="B196">
        <f>Regression_LSq!B200</f>
        <v>20.76</v>
      </c>
      <c r="C196">
        <f>Regression_LSq!F200</f>
        <v>25.438442995729783</v>
      </c>
      <c r="G196" s="6"/>
    </row>
    <row r="197" spans="1:7" x14ac:dyDescent="0.3">
      <c r="A197" t="str">
        <f>Regression_LSq!A201</f>
        <v>C196</v>
      </c>
      <c r="B197">
        <f>Regression_LSq!B201</f>
        <v>9.1199999999999992</v>
      </c>
      <c r="C197">
        <f>Regression_LSq!F201</f>
        <v>7.7982913765505266</v>
      </c>
      <c r="G197" s="6"/>
    </row>
    <row r="198" spans="1:7" x14ac:dyDescent="0.3">
      <c r="A198" t="str">
        <f>Regression_LSq!A202</f>
        <v>C197</v>
      </c>
      <c r="B198">
        <f>Regression_LSq!B202</f>
        <v>11.64</v>
      </c>
      <c r="C198">
        <f>Regression_LSq!F202</f>
        <v>12.392840231686149</v>
      </c>
      <c r="G198" s="6"/>
    </row>
    <row r="199" spans="1:7" x14ac:dyDescent="0.3">
      <c r="A199" t="str">
        <f>Regression_LSq!A203</f>
        <v>C198</v>
      </c>
      <c r="B199">
        <f>Regression_LSq!B203</f>
        <v>15.36</v>
      </c>
      <c r="C199">
        <f>Regression_LSq!F203</f>
        <v>19.903027175021158</v>
      </c>
      <c r="G199" s="6"/>
    </row>
    <row r="200" spans="1:7" x14ac:dyDescent="0.3">
      <c r="A200" t="str">
        <f>Regression_LSq!A204</f>
        <v>C199</v>
      </c>
      <c r="B200">
        <f>Regression_LSq!B204</f>
        <v>30.6</v>
      </c>
      <c r="C200">
        <f>Regression_LSq!F204</f>
        <v>36.996582355071482</v>
      </c>
      <c r="G200" s="6"/>
    </row>
    <row r="201" spans="1:7" x14ac:dyDescent="0.3">
      <c r="A201" t="str">
        <f>Regression_LSq!A205</f>
        <v>C200</v>
      </c>
      <c r="B201">
        <f>Regression_LSq!B205</f>
        <v>16.079999999999998</v>
      </c>
      <c r="C201">
        <f>Regression_LSq!F205</f>
        <v>23.833358955951372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UserInterface</vt:lpstr>
      <vt:lpstr>Data</vt:lpstr>
      <vt:lpstr>Regression</vt:lpstr>
      <vt:lpstr>Regression_LSq</vt:lpstr>
      <vt:lpstr>LeastSquares</vt:lpstr>
      <vt:lpstr>Accuracy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2023-03-18T04:15:37Z</dcterms:modified>
</cp:coreProperties>
</file>