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FDBDE05E-267F-4147-BD7A-832B8F507FF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ncepts" sheetId="4" r:id="rId1"/>
    <sheet name="Summary" sheetId="11" r:id="rId2"/>
    <sheet name="data" sheetId="2" r:id="rId3"/>
  </sheets>
  <calcPr calcId="181029"/>
  <pivotCaches>
    <pivotCache cacheId="13" r:id="rId4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2" l="1"/>
  <c r="G7" i="2"/>
  <c r="F7" i="2"/>
  <c r="H6" i="2"/>
  <c r="G6" i="2"/>
  <c r="F6" i="2"/>
  <c r="D27" i="2"/>
  <c r="E27" i="2" s="1"/>
  <c r="C27" i="2"/>
  <c r="F3" i="2"/>
  <c r="G3" i="2" s="1"/>
</calcChain>
</file>

<file path=xl/sharedStrings.xml><?xml version="1.0" encoding="utf-8"?>
<sst xmlns="http://schemas.openxmlformats.org/spreadsheetml/2006/main" count="88" uniqueCount="39">
  <si>
    <t xml:space="preserve">Questions to be answered: </t>
  </si>
  <si>
    <t xml:space="preserve">Concepts Covered: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</si>
  <si>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</si>
  <si>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</si>
  <si>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</si>
  <si>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</si>
  <si>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</si>
  <si>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</si>
  <si>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</si>
  <si>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</si>
  <si>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</si>
  <si>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</si>
  <si>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</si>
  <si>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</si>
  <si>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</si>
  <si>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Excel Pivot Table Playground - Calculated Fields</t>
  </si>
  <si>
    <t>Conversion</t>
  </si>
  <si>
    <t>Website_Visits</t>
  </si>
  <si>
    <t>Domain</t>
  </si>
  <si>
    <t>www.abc.com</t>
  </si>
  <si>
    <t>www.xyz.com</t>
  </si>
  <si>
    <t>3/ List Formulas</t>
  </si>
  <si>
    <t>Row Labels</t>
  </si>
  <si>
    <t>Grand Total</t>
  </si>
  <si>
    <t>Column Labels</t>
  </si>
  <si>
    <t>1/ Calculated Items</t>
  </si>
  <si>
    <t>1/ Calculate the Quarterly Conversion after removing Bounce visits</t>
  </si>
  <si>
    <t>Consider 10% of the visits per month are Bounced</t>
  </si>
  <si>
    <t>2/ Manual Grouping</t>
  </si>
  <si>
    <t>Q4</t>
  </si>
  <si>
    <t xml:space="preserve"> Website_Visits</t>
  </si>
  <si>
    <t>QTR1</t>
  </si>
  <si>
    <t>QTR2</t>
  </si>
  <si>
    <t>QTR3</t>
  </si>
  <si>
    <t>QTR4</t>
  </si>
  <si>
    <t>Monthly Summary</t>
  </si>
  <si>
    <t>Quarterly Summary</t>
  </si>
  <si>
    <t>Monthly Summary Total</t>
  </si>
  <si>
    <t>Quarterly Summary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</si>
</sst>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0" fontId="1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 applyFont="1" applyFill="1" applyBorder="1"/>
    <xf numFmtId="0" fontId="2" fillId="0" borderId="0" xfId="0" applyFont="1" applyFill="1" applyBorder="1"/>
    <xf numFmtId="0" fontId="3" fillId="0" borderId="0" xfId="1" applyFont="1" applyFill="1" applyBorder="1"/>
    <xf numFmtId="0" fontId="0" fillId="0" borderId="0" xfId="0" applyFont="1" applyFill="1"/>
    <xf numFmtId="0" fontId="3" fillId="0" borderId="0" xfId="1" applyFont="1" applyFill="1"/>
    <xf numFmtId="0" fontId="5" fillId="0" borderId="2" xfId="3"/>
    <xf numFmtId="0" fontId="6" fillId="0" borderId="3" xfId="4"/>
    <xf numFmtId="0" fontId="0" fillId="0" borderId="0" xfId="0"/>
    <xf numFmtId="164" fontId="1" fillId="0" borderId="0" xfId="5" applyNumberFormat="1" applyFont="1" applyFill="1" applyBorder="1"/>
    <xf numFmtId="164" fontId="2" fillId="0" borderId="0" xfId="5" applyNumberFormat="1" applyFont="1" applyFill="1" applyBorder="1"/>
    <xf numFmtId="164" fontId="0" fillId="0" borderId="0" xfId="5" applyNumberFormat="1" applyFont="1" applyFill="1"/>
    <xf numFmtId="10" fontId="0" fillId="0" borderId="0" xfId="6" applyNumberFormat="1" applyFont="1" applyFill="1"/>
    <xf numFmtId="10" fontId="0" fillId="0" borderId="0" xfId="6" applyNumberFormat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4" fillId="0" borderId="1" xfId="2" applyAlignment="1">
      <alignment horizontal="center" vertical="center"/>
    </xf>
    <xf numFmtId="0" fontId="8" fillId="0" borderId="0" xfId="7"/>
    <xf numFmtId="164" fontId="0" fillId="0" borderId="0" xfId="0" applyNumberFormat="1"/>
    <xf numFmtId="0" fontId="9" fillId="0" borderId="4" xfId="0" applyFont="1" applyBorder="1"/>
    <xf numFmtId="0" fontId="2" fillId="0" borderId="5" xfId="0" applyFont="1" applyBorder="1"/>
    <xf numFmtId="164" fontId="0" fillId="0" borderId="5" xfId="5" applyNumberFormat="1" applyFont="1" applyBorder="1"/>
    <xf numFmtId="0" fontId="0" fillId="0" borderId="0" xfId="0" applyAlignment="1">
      <alignment horizontal="left" indent="1"/>
    </xf>
    <xf numFmtId="1" fontId="0" fillId="0" borderId="0" xfId="0" applyNumberFormat="1"/>
  </cellXfs>
  <cellStyles count="8">
    <cellStyle name="Comma" xfId="5" builtinId="3"/>
    <cellStyle name="Explanatory Text" xfId="7" builtinId="53"/>
    <cellStyle name="Heading 1" xfId="2" builtinId="16"/>
    <cellStyle name="Heading 2" xfId="3" builtinId="17"/>
    <cellStyle name="Heading 3" xfId="4" builtinId="18"/>
    <cellStyle name="Normal" xfId="0" builtinId="0"/>
    <cellStyle name="Normal_adjustable bins" xfId="1" xr:uid="{00000000-0005-0000-0000-000001000000}"/>
    <cellStyle name="Percent" xfId="6" builtinId="5"/>
  </cellStyles>
  <dxfs count="6"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numFmt numFmtId="164" formatCode="_ * #,##0_ ;_ * \-#,##0_ ;_ * &quot;-&quot;??_ ;_ @_ 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154081</xdr:colOff>
          <xdr:row>10</xdr:row>
          <xdr:rowOff>93569</xdr:rowOff>
        </xdr:from>
        <xdr:to>
          <xdr:col>16</xdr:col>
          <xdr:colOff>607519</xdr:colOff>
          <xdr:row>16</xdr:row>
          <xdr:rowOff>119983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13B24C0-7BCE-42C0-9084-F0DEF3905D4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20:$G$25" spid="_x0000_s40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036919" y="1886510"/>
              <a:ext cx="8252732" cy="110217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3939.647619328702" createdVersion="6" refreshedVersion="6" minRefreshableVersion="3" recordCount="24" xr:uid="{D09E8C81-E788-4975-981A-FBCE8494C411}">
  <cacheSource type="worksheet">
    <worksheetSource name="Table13"/>
  </cacheSource>
  <cacheFields count="6">
    <cacheField name="Domain" numFmtId="0">
      <sharedItems count="2">
        <s v="www.abc.com"/>
        <s v="www.xyz.com"/>
      </sharedItems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" f="1"/>
        <s v="QTR2" f="1"/>
        <s v="QTR3" f="1"/>
        <s v="QTR4" f="1"/>
      </sharedItems>
      <fieldGroup par="5"/>
    </cacheField>
    <cacheField name="Website_Visits" numFmtId="164">
      <sharedItems containsSemiMixedTypes="0" containsString="0" containsNumber="1" containsInteger="1" minValue="20060" maxValue="26043"/>
    </cacheField>
    <cacheField name="Conversion" numFmtId="0">
      <sharedItems containsSemiMixedTypes="0" containsString="0" containsNumber="1" containsInteger="1" minValue="70" maxValue="709"/>
    </cacheField>
    <cacheField name="Conv%" numFmtId="0" formula="Conversion/Website_Visits" databaseField="0"/>
    <cacheField name="Month2" numFmtId="0" databaseField="0">
      <fieldGroup base="1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</cacheFields>
  <calculatedItems count="4">
    <calculatedItem formula=" SUM(Month[Jan] +Month[Feb]+Month[Mar]) *90%">
      <pivotArea cacheIndex="1" outline="0" fieldPosition="0">
        <references count="1">
          <reference field="1" count="1">
            <x v="12"/>
          </reference>
        </references>
      </pivotArea>
    </calculatedItem>
    <calculatedItem formula=" SUM(Month[Apr]+Month[May]+Month[Jun]) *90%">
      <pivotArea cacheIndex="1" outline="0" fieldPosition="0">
        <references count="1">
          <reference field="1" count="1">
            <x v="13"/>
          </reference>
        </references>
      </pivotArea>
    </calculatedItem>
    <calculatedItem formula=" SUM(Month[Jul]+Month[Aug]+Month[Sep]) *90%">
      <pivotArea cacheIndex="1" outline="0" fieldPosition="0">
        <references count="1">
          <reference field="1" count="1">
            <x v="14"/>
          </reference>
        </references>
      </pivotArea>
    </calculatedItem>
    <calculatedItem formula=" SUM(Month[Oct]+Month[Nov]+Month[Dec]) *90%">
      <pivotArea cacheIndex="1" outline="0" fieldPosition="0">
        <references count="1">
          <reference field="1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23075"/>
    <n v="243"/>
  </r>
  <r>
    <x v="0"/>
    <x v="1"/>
    <n v="24194"/>
    <n v="82"/>
  </r>
  <r>
    <x v="0"/>
    <x v="2"/>
    <n v="24674"/>
    <n v="76"/>
  </r>
  <r>
    <x v="0"/>
    <x v="3"/>
    <n v="22122"/>
    <n v="74"/>
  </r>
  <r>
    <x v="0"/>
    <x v="4"/>
    <n v="25061"/>
    <n v="159"/>
  </r>
  <r>
    <x v="0"/>
    <x v="5"/>
    <n v="24300"/>
    <n v="97"/>
  </r>
  <r>
    <x v="0"/>
    <x v="6"/>
    <n v="25810"/>
    <n v="177"/>
  </r>
  <r>
    <x v="0"/>
    <x v="7"/>
    <n v="23705"/>
    <n v="90"/>
  </r>
  <r>
    <x v="0"/>
    <x v="8"/>
    <n v="25829"/>
    <n v="562"/>
  </r>
  <r>
    <x v="0"/>
    <x v="9"/>
    <n v="24440"/>
    <n v="97"/>
  </r>
  <r>
    <x v="0"/>
    <x v="10"/>
    <n v="25378"/>
    <n v="709"/>
  </r>
  <r>
    <x v="0"/>
    <x v="11"/>
    <n v="25925"/>
    <n v="183"/>
  </r>
  <r>
    <x v="1"/>
    <x v="0"/>
    <n v="20060"/>
    <n v="106"/>
  </r>
  <r>
    <x v="1"/>
    <x v="1"/>
    <n v="23875"/>
    <n v="271"/>
  </r>
  <r>
    <x v="1"/>
    <x v="2"/>
    <n v="24907"/>
    <n v="101"/>
  </r>
  <r>
    <x v="1"/>
    <x v="3"/>
    <n v="22855"/>
    <n v="75"/>
  </r>
  <r>
    <x v="1"/>
    <x v="4"/>
    <n v="25330"/>
    <n v="236"/>
  </r>
  <r>
    <x v="1"/>
    <x v="5"/>
    <n v="24813"/>
    <n v="169"/>
  </r>
  <r>
    <x v="1"/>
    <x v="6"/>
    <n v="21220"/>
    <n v="70"/>
  </r>
  <r>
    <x v="1"/>
    <x v="7"/>
    <n v="23197"/>
    <n v="115"/>
  </r>
  <r>
    <x v="1"/>
    <x v="8"/>
    <n v="26043"/>
    <n v="85"/>
  </r>
  <r>
    <x v="1"/>
    <x v="9"/>
    <n v="22728"/>
    <n v="264"/>
  </r>
  <r>
    <x v="1"/>
    <x v="10"/>
    <n v="24024"/>
    <n v="112"/>
  </r>
  <r>
    <x v="1"/>
    <x v="11"/>
    <n v="23255"/>
    <n v="4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2964B-2BF9-4DE0-8FF9-5D73AE823998}" name="PivotTable1" cacheId="13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4" firstHeaderRow="1" firstDataRow="2" firstDataCol="1"/>
  <pivotFields count="6">
    <pivotField axis="axisCol" subtotalTop="0" showAll="0">
      <items count="3">
        <item x="0"/>
        <item x="1"/>
        <item t="default"/>
      </items>
    </pivotField>
    <pivotField axis="axisRow"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164" subtotalTop="0" showAll="0"/>
    <pivotField subtotalTop="0" showAll="0"/>
    <pivotField subtotalTop="0" dragToRow="0" dragToCol="0" dragToPage="0" showAll="0"/>
    <pivotField axis="axisRow" subtotalTop="0" showAll="0">
      <items count="3">
        <item n="Monthly Summary" x="0"/>
        <item n="Quarterly Summary" x="1"/>
        <item t="default"/>
      </items>
    </pivotField>
  </pivotFields>
  <rowFields count="2">
    <field x="5"/>
    <field x="1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 v="12"/>
    </i>
    <i r="1">
      <x v="13"/>
    </i>
    <i r="1">
      <x v="14"/>
    </i>
    <i r="1">
      <x v="15"/>
    </i>
    <i t="default">
      <x v="1"/>
    </i>
  </rowItems>
  <colFields count="1">
    <field x="0"/>
  </colFields>
  <colItems count="3">
    <i>
      <x/>
    </i>
    <i>
      <x v="1"/>
    </i>
    <i t="grand">
      <x/>
    </i>
  </colItems>
  <dataFields count="1">
    <dataField name=" Website_Visits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D25" totalsRowShown="0" headerRowDxfId="5" dataDxfId="4" headerRowCellStyle="Normal_adjustable bins">
  <tableColumns count="4">
    <tableColumn id="4" xr3:uid="{24CED88D-B280-4CB4-98DF-460DDCF1111E}" name="Domain" dataDxfId="3"/>
    <tableColumn id="1" xr3:uid="{00000000-0010-0000-0000-000001000000}" name="Month" dataDxfId="2"/>
    <tableColumn id="2" xr3:uid="{00000000-0010-0000-0000-000002000000}" name="Website_Visits" dataDxfId="1" dataCellStyle="Comma"/>
    <tableColumn id="3" xr3:uid="{674EEC13-071C-486A-A25F-068CB8678396}" name="Conversion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7446-E0DE-4525-ACE7-9421F2773448}">
  <dimension ref="B1:D11"/>
  <sheetViews>
    <sheetView showGridLines="0" zoomScale="180" zoomScaleNormal="180" workbookViewId="0">
      <selection activeCell="D9" sqref="D9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17" t="s">
        <v>15</v>
      </c>
      <c r="C1" s="17"/>
      <c r="D1" s="17"/>
    </row>
    <row r="2" spans="2:4" ht="15.6" thickTop="1" thickBot="1" x14ac:dyDescent="0.35">
      <c r="B2" s="17"/>
      <c r="C2" s="17"/>
      <c r="D2" s="17"/>
    </row>
    <row r="3" spans="2:4" ht="15" thickTop="1" x14ac:dyDescent="0.3"/>
    <row r="5" spans="2:4" ht="18" thickBot="1" x14ac:dyDescent="0.4">
      <c r="B5" s="6" t="s">
        <v>0</v>
      </c>
      <c r="D5" s="6" t="s">
        <v>1</v>
      </c>
    </row>
    <row r="6" spans="2:4" ht="15" thickTop="1" x14ac:dyDescent="0.3"/>
    <row r="7" spans="2:4" ht="15" thickBot="1" x14ac:dyDescent="0.35">
      <c r="B7" s="7" t="s">
        <v>26</v>
      </c>
      <c r="D7" s="7" t="s">
        <v>25</v>
      </c>
    </row>
    <row r="8" spans="2:4" x14ac:dyDescent="0.3">
      <c r="B8" s="18" t="s">
        <v>27</v>
      </c>
    </row>
    <row r="9" spans="2:4" ht="15" thickBot="1" x14ac:dyDescent="0.35">
      <c r="D9" s="7" t="s">
        <v>28</v>
      </c>
    </row>
    <row r="11" spans="2:4" ht="15" thickBot="1" x14ac:dyDescent="0.35">
      <c r="D11" s="7" t="s">
        <v>21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9AC5-14E7-4EB2-A90A-586425E72709}">
  <dimension ref="A3:D24"/>
  <sheetViews>
    <sheetView tabSelected="1" zoomScale="140" zoomScaleNormal="140" workbookViewId="0">
      <selection activeCell="A19" sqref="A19:A23"/>
    </sheetView>
  </sheetViews>
  <sheetFormatPr defaultRowHeight="14.4" x14ac:dyDescent="0.3"/>
  <cols>
    <col min="1" max="1" width="22.6640625" bestFit="1" customWidth="1"/>
    <col min="2" max="2" width="15.5546875" bestFit="1" customWidth="1"/>
    <col min="3" max="3" width="13.33203125" bestFit="1" customWidth="1"/>
    <col min="4" max="4" width="10.77734375" bestFit="1" customWidth="1"/>
    <col min="5" max="5" width="17.109375" bestFit="1" customWidth="1"/>
    <col min="6" max="6" width="19" bestFit="1" customWidth="1"/>
    <col min="7" max="7" width="21.88671875" bestFit="1" customWidth="1"/>
  </cols>
  <sheetData>
    <row r="3" spans="1:4" x14ac:dyDescent="0.3">
      <c r="A3" s="14" t="s">
        <v>30</v>
      </c>
      <c r="B3" s="14" t="s">
        <v>24</v>
      </c>
    </row>
    <row r="4" spans="1:4" x14ac:dyDescent="0.3">
      <c r="A4" s="14" t="s">
        <v>22</v>
      </c>
      <c r="B4" s="8" t="s">
        <v>19</v>
      </c>
      <c r="C4" s="8" t="s">
        <v>20</v>
      </c>
      <c r="D4" s="8" t="s">
        <v>23</v>
      </c>
    </row>
    <row r="5" spans="1:4" x14ac:dyDescent="0.3">
      <c r="A5" s="15" t="s">
        <v>35</v>
      </c>
      <c r="B5" s="16"/>
      <c r="C5" s="16"/>
      <c r="D5" s="16"/>
    </row>
    <row r="6" spans="1:4" x14ac:dyDescent="0.3">
      <c r="A6" s="23" t="s">
        <v>2</v>
      </c>
      <c r="B6" s="16">
        <v>23075</v>
      </c>
      <c r="C6" s="16">
        <v>20060</v>
      </c>
      <c r="D6" s="16">
        <v>43135</v>
      </c>
    </row>
    <row r="7" spans="1:4" x14ac:dyDescent="0.3">
      <c r="A7" s="23" t="s">
        <v>3</v>
      </c>
      <c r="B7" s="16">
        <v>24194</v>
      </c>
      <c r="C7" s="16">
        <v>23875</v>
      </c>
      <c r="D7" s="16">
        <v>48069</v>
      </c>
    </row>
    <row r="8" spans="1:4" x14ac:dyDescent="0.3">
      <c r="A8" s="23" t="s">
        <v>4</v>
      </c>
      <c r="B8" s="16">
        <v>24674</v>
      </c>
      <c r="C8" s="16">
        <v>24907</v>
      </c>
      <c r="D8" s="16">
        <v>49581</v>
      </c>
    </row>
    <row r="9" spans="1:4" x14ac:dyDescent="0.3">
      <c r="A9" s="23" t="s">
        <v>5</v>
      </c>
      <c r="B9" s="16">
        <v>22122</v>
      </c>
      <c r="C9" s="16">
        <v>22855</v>
      </c>
      <c r="D9" s="16">
        <v>44977</v>
      </c>
    </row>
    <row r="10" spans="1:4" x14ac:dyDescent="0.3">
      <c r="A10" s="23" t="s">
        <v>6</v>
      </c>
      <c r="B10" s="16">
        <v>25061</v>
      </c>
      <c r="C10" s="16">
        <v>25330</v>
      </c>
      <c r="D10" s="16">
        <v>50391</v>
      </c>
    </row>
    <row r="11" spans="1:4" x14ac:dyDescent="0.3">
      <c r="A11" s="23" t="s">
        <v>7</v>
      </c>
      <c r="B11" s="16">
        <v>24300</v>
      </c>
      <c r="C11" s="16">
        <v>24813</v>
      </c>
      <c r="D11" s="16">
        <v>49113</v>
      </c>
    </row>
    <row r="12" spans="1:4" x14ac:dyDescent="0.3">
      <c r="A12" s="23" t="s">
        <v>8</v>
      </c>
      <c r="B12" s="16">
        <v>25810</v>
      </c>
      <c r="C12" s="16">
        <v>21220</v>
      </c>
      <c r="D12" s="16">
        <v>47030</v>
      </c>
    </row>
    <row r="13" spans="1:4" x14ac:dyDescent="0.3">
      <c r="A13" s="23" t="s">
        <v>9</v>
      </c>
      <c r="B13" s="16">
        <v>23705</v>
      </c>
      <c r="C13" s="16">
        <v>23197</v>
      </c>
      <c r="D13" s="16">
        <v>46902</v>
      </c>
    </row>
    <row r="14" spans="1:4" x14ac:dyDescent="0.3">
      <c r="A14" s="23" t="s">
        <v>10</v>
      </c>
      <c r="B14" s="16">
        <v>25829</v>
      </c>
      <c r="C14" s="16">
        <v>26043</v>
      </c>
      <c r="D14" s="16">
        <v>51872</v>
      </c>
    </row>
    <row r="15" spans="1:4" x14ac:dyDescent="0.3">
      <c r="A15" s="23" t="s">
        <v>11</v>
      </c>
      <c r="B15" s="16">
        <v>24440</v>
      </c>
      <c r="C15" s="16">
        <v>22728</v>
      </c>
      <c r="D15" s="16">
        <v>47168</v>
      </c>
    </row>
    <row r="16" spans="1:4" x14ac:dyDescent="0.3">
      <c r="A16" s="23" t="s">
        <v>12</v>
      </c>
      <c r="B16" s="16">
        <v>25378</v>
      </c>
      <c r="C16" s="16">
        <v>24024</v>
      </c>
      <c r="D16" s="16">
        <v>49402</v>
      </c>
    </row>
    <row r="17" spans="1:4" x14ac:dyDescent="0.3">
      <c r="A17" s="23" t="s">
        <v>13</v>
      </c>
      <c r="B17" s="16">
        <v>25925</v>
      </c>
      <c r="C17" s="16">
        <v>23255</v>
      </c>
      <c r="D17" s="16">
        <v>49180</v>
      </c>
    </row>
    <row r="18" spans="1:4" x14ac:dyDescent="0.3">
      <c r="A18" s="15" t="s">
        <v>37</v>
      </c>
      <c r="B18" s="16">
        <v>294513</v>
      </c>
      <c r="C18" s="16">
        <v>282307</v>
      </c>
      <c r="D18" s="16">
        <v>576820</v>
      </c>
    </row>
    <row r="19" spans="1:4" x14ac:dyDescent="0.3">
      <c r="A19" s="15" t="s">
        <v>36</v>
      </c>
      <c r="B19" s="16"/>
      <c r="C19" s="16"/>
      <c r="D19" s="16"/>
    </row>
    <row r="20" spans="1:4" x14ac:dyDescent="0.3">
      <c r="A20" s="23" t="s">
        <v>31</v>
      </c>
      <c r="B20" s="16">
        <v>64748.700000000004</v>
      </c>
      <c r="C20" s="16">
        <v>61957.8</v>
      </c>
      <c r="D20" s="16">
        <v>126706.5</v>
      </c>
    </row>
    <row r="21" spans="1:4" x14ac:dyDescent="0.3">
      <c r="A21" s="23" t="s">
        <v>32</v>
      </c>
      <c r="B21" s="16">
        <v>64334.700000000004</v>
      </c>
      <c r="C21" s="16">
        <v>65698.2</v>
      </c>
      <c r="D21" s="16">
        <v>130032.9</v>
      </c>
    </row>
    <row r="22" spans="1:4" x14ac:dyDescent="0.3">
      <c r="A22" s="23" t="s">
        <v>33</v>
      </c>
      <c r="B22" s="16">
        <v>67809.600000000006</v>
      </c>
      <c r="C22" s="16">
        <v>63414</v>
      </c>
      <c r="D22" s="16">
        <v>131223.6</v>
      </c>
    </row>
    <row r="23" spans="1:4" x14ac:dyDescent="0.3">
      <c r="A23" s="23" t="s">
        <v>34</v>
      </c>
      <c r="B23" s="16">
        <v>68168.7</v>
      </c>
      <c r="C23" s="16">
        <v>63006.3</v>
      </c>
      <c r="D23" s="16">
        <v>131175</v>
      </c>
    </row>
    <row r="24" spans="1:4" x14ac:dyDescent="0.3">
      <c r="A24" s="15" t="s">
        <v>38</v>
      </c>
      <c r="B24" s="16">
        <v>265061.7</v>
      </c>
      <c r="C24" s="16">
        <v>254076.3</v>
      </c>
      <c r="D24" s="16">
        <v>519138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zoomScale="170" zoomScaleNormal="170" workbookViewId="0">
      <selection activeCell="F7" sqref="F7"/>
    </sheetView>
  </sheetViews>
  <sheetFormatPr defaultRowHeight="14.4" x14ac:dyDescent="0.3"/>
  <cols>
    <col min="1" max="1" width="13.21875" style="8" bestFit="1" customWidth="1"/>
    <col min="2" max="2" width="19.33203125" bestFit="1" customWidth="1"/>
    <col min="3" max="3" width="13.5546875" bestFit="1" customWidth="1"/>
    <col min="4" max="4" width="10.44140625" bestFit="1" customWidth="1"/>
    <col min="5" max="5" width="10" customWidth="1"/>
    <col min="6" max="6" width="12.21875" customWidth="1"/>
    <col min="7" max="7" width="11.33203125" customWidth="1"/>
  </cols>
  <sheetData>
    <row r="1" spans="1:8" x14ac:dyDescent="0.3">
      <c r="A1" s="5" t="s">
        <v>18</v>
      </c>
      <c r="B1" s="3" t="s">
        <v>14</v>
      </c>
      <c r="C1" s="3" t="s">
        <v>17</v>
      </c>
      <c r="D1" s="5" t="s">
        <v>16</v>
      </c>
      <c r="E1" s="5"/>
    </row>
    <row r="2" spans="1:8" x14ac:dyDescent="0.3">
      <c r="A2" s="4" t="s">
        <v>19</v>
      </c>
      <c r="B2" s="1" t="s">
        <v>2</v>
      </c>
      <c r="C2" s="9">
        <v>23075</v>
      </c>
      <c r="D2" s="4">
        <v>243</v>
      </c>
      <c r="E2" s="12"/>
    </row>
    <row r="3" spans="1:8" x14ac:dyDescent="0.3">
      <c r="A3" s="4" t="s">
        <v>19</v>
      </c>
      <c r="B3" s="2" t="s">
        <v>3</v>
      </c>
      <c r="C3" s="10">
        <v>24194</v>
      </c>
      <c r="D3" s="4">
        <v>82</v>
      </c>
      <c r="E3" s="12"/>
      <c r="F3" s="19">
        <f>Table13[[#This Row],[Website_Visits]]-(Table13[[#This Row],[Website_Visits]]*10%)</f>
        <v>21774.6</v>
      </c>
      <c r="G3" s="13">
        <f>Table13[[#This Row],[Conversion]]/F3</f>
        <v>3.7658556299541672E-3</v>
      </c>
    </row>
    <row r="4" spans="1:8" x14ac:dyDescent="0.3">
      <c r="A4" s="4" t="s">
        <v>19</v>
      </c>
      <c r="B4" s="2" t="s">
        <v>4</v>
      </c>
      <c r="C4" s="10">
        <v>24674</v>
      </c>
      <c r="D4" s="4">
        <v>76</v>
      </c>
      <c r="E4" s="12"/>
    </row>
    <row r="5" spans="1:8" x14ac:dyDescent="0.3">
      <c r="A5" s="4" t="s">
        <v>19</v>
      </c>
      <c r="B5" s="1" t="s">
        <v>5</v>
      </c>
      <c r="C5" s="9">
        <v>22122</v>
      </c>
      <c r="D5" s="4">
        <v>74</v>
      </c>
      <c r="E5" s="12"/>
    </row>
    <row r="6" spans="1:8" x14ac:dyDescent="0.3">
      <c r="A6" s="4" t="s">
        <v>19</v>
      </c>
      <c r="B6" s="2" t="s">
        <v>6</v>
      </c>
      <c r="C6" s="10">
        <v>25061</v>
      </c>
      <c r="D6" s="4">
        <v>159</v>
      </c>
      <c r="E6" s="12"/>
      <c r="F6" s="19">
        <f>SUM(C2:C4)*90%</f>
        <v>64748.700000000004</v>
      </c>
      <c r="G6">
        <f>SUM(D2:D4)</f>
        <v>401</v>
      </c>
      <c r="H6" s="13">
        <f>G6/F6</f>
        <v>6.1931745347783042E-3</v>
      </c>
    </row>
    <row r="7" spans="1:8" x14ac:dyDescent="0.3">
      <c r="A7" s="4" t="s">
        <v>19</v>
      </c>
      <c r="B7" s="2" t="s">
        <v>7</v>
      </c>
      <c r="C7" s="10">
        <v>24300</v>
      </c>
      <c r="D7" s="4">
        <v>97</v>
      </c>
      <c r="E7" s="12"/>
      <c r="F7" s="19">
        <f>F6</f>
        <v>64748.700000000004</v>
      </c>
      <c r="G7" s="24">
        <f>SUM(D2:D4)*90%</f>
        <v>360.90000000000003</v>
      </c>
      <c r="H7" s="13">
        <f>G7/F7</f>
        <v>5.5738570813004739E-3</v>
      </c>
    </row>
    <row r="8" spans="1:8" x14ac:dyDescent="0.3">
      <c r="A8" s="4" t="s">
        <v>19</v>
      </c>
      <c r="B8" s="1" t="s">
        <v>8</v>
      </c>
      <c r="C8" s="9">
        <v>25810</v>
      </c>
      <c r="D8" s="4">
        <v>177</v>
      </c>
      <c r="E8" s="12"/>
    </row>
    <row r="9" spans="1:8" x14ac:dyDescent="0.3">
      <c r="A9" s="4" t="s">
        <v>19</v>
      </c>
      <c r="B9" s="2" t="s">
        <v>9</v>
      </c>
      <c r="C9" s="10">
        <v>23705</v>
      </c>
      <c r="D9" s="4">
        <v>90</v>
      </c>
      <c r="E9" s="12"/>
    </row>
    <row r="10" spans="1:8" x14ac:dyDescent="0.3">
      <c r="A10" s="4" t="s">
        <v>19</v>
      </c>
      <c r="B10" s="2" t="s">
        <v>10</v>
      </c>
      <c r="C10" s="10">
        <v>25829</v>
      </c>
      <c r="D10" s="4">
        <v>562</v>
      </c>
      <c r="E10" s="12"/>
    </row>
    <row r="11" spans="1:8" x14ac:dyDescent="0.3">
      <c r="A11" s="4" t="s">
        <v>19</v>
      </c>
      <c r="B11" s="1" t="s">
        <v>11</v>
      </c>
      <c r="C11" s="9">
        <v>24440</v>
      </c>
      <c r="D11" s="4">
        <v>97</v>
      </c>
      <c r="E11" s="12"/>
    </row>
    <row r="12" spans="1:8" x14ac:dyDescent="0.3">
      <c r="A12" s="4" t="s">
        <v>19</v>
      </c>
      <c r="B12" s="1" t="s">
        <v>12</v>
      </c>
      <c r="C12" s="9">
        <v>25378</v>
      </c>
      <c r="D12" s="4">
        <v>709</v>
      </c>
      <c r="E12" s="12"/>
    </row>
    <row r="13" spans="1:8" x14ac:dyDescent="0.3">
      <c r="A13" s="4" t="s">
        <v>19</v>
      </c>
      <c r="B13" s="2" t="s">
        <v>13</v>
      </c>
      <c r="C13" s="10">
        <v>25925</v>
      </c>
      <c r="D13" s="4">
        <v>183</v>
      </c>
      <c r="E13" s="12"/>
    </row>
    <row r="14" spans="1:8" x14ac:dyDescent="0.3">
      <c r="A14" s="4" t="s">
        <v>20</v>
      </c>
      <c r="B14" s="1" t="s">
        <v>2</v>
      </c>
      <c r="C14" s="11">
        <v>20060</v>
      </c>
      <c r="D14" s="4">
        <v>106</v>
      </c>
      <c r="E14" s="12"/>
    </row>
    <row r="15" spans="1:8" x14ac:dyDescent="0.3">
      <c r="A15" s="4" t="s">
        <v>20</v>
      </c>
      <c r="B15" s="2" t="s">
        <v>3</v>
      </c>
      <c r="C15" s="11">
        <v>23875</v>
      </c>
      <c r="D15" s="4">
        <v>271</v>
      </c>
      <c r="E15" s="12"/>
    </row>
    <row r="16" spans="1:8" x14ac:dyDescent="0.3">
      <c r="A16" s="4" t="s">
        <v>20</v>
      </c>
      <c r="B16" s="2" t="s">
        <v>4</v>
      </c>
      <c r="C16" s="11">
        <v>24907</v>
      </c>
      <c r="D16" s="4">
        <v>101</v>
      </c>
      <c r="E16" s="12"/>
    </row>
    <row r="17" spans="1:5" x14ac:dyDescent="0.3">
      <c r="A17" s="4" t="s">
        <v>20</v>
      </c>
      <c r="B17" s="1" t="s">
        <v>5</v>
      </c>
      <c r="C17" s="11">
        <v>22855</v>
      </c>
      <c r="D17" s="4">
        <v>75</v>
      </c>
      <c r="E17" s="12"/>
    </row>
    <row r="18" spans="1:5" x14ac:dyDescent="0.3">
      <c r="A18" s="4" t="s">
        <v>20</v>
      </c>
      <c r="B18" s="2" t="s">
        <v>6</v>
      </c>
      <c r="C18" s="11">
        <v>25330</v>
      </c>
      <c r="D18" s="4">
        <v>236</v>
      </c>
      <c r="E18" s="12"/>
    </row>
    <row r="19" spans="1:5" x14ac:dyDescent="0.3">
      <c r="A19" s="4" t="s">
        <v>20</v>
      </c>
      <c r="B19" s="2" t="s">
        <v>7</v>
      </c>
      <c r="C19" s="11">
        <v>24813</v>
      </c>
      <c r="D19" s="4">
        <v>169</v>
      </c>
      <c r="E19" s="12"/>
    </row>
    <row r="20" spans="1:5" x14ac:dyDescent="0.3">
      <c r="A20" s="4" t="s">
        <v>20</v>
      </c>
      <c r="B20" s="1" t="s">
        <v>8</v>
      </c>
      <c r="C20" s="11">
        <v>21220</v>
      </c>
      <c r="D20" s="4">
        <v>70</v>
      </c>
      <c r="E20" s="12"/>
    </row>
    <row r="21" spans="1:5" x14ac:dyDescent="0.3">
      <c r="A21" s="4" t="s">
        <v>20</v>
      </c>
      <c r="B21" s="2" t="s">
        <v>9</v>
      </c>
      <c r="C21" s="11">
        <v>23197</v>
      </c>
      <c r="D21" s="4">
        <v>115</v>
      </c>
      <c r="E21" s="12"/>
    </row>
    <row r="22" spans="1:5" x14ac:dyDescent="0.3">
      <c r="A22" s="4" t="s">
        <v>20</v>
      </c>
      <c r="B22" s="2" t="s">
        <v>10</v>
      </c>
      <c r="C22" s="11">
        <v>26043</v>
      </c>
      <c r="D22" s="4">
        <v>85</v>
      </c>
      <c r="E22" s="12"/>
    </row>
    <row r="23" spans="1:5" x14ac:dyDescent="0.3">
      <c r="A23" s="4" t="s">
        <v>20</v>
      </c>
      <c r="B23" s="1" t="s">
        <v>11</v>
      </c>
      <c r="C23" s="11">
        <v>22728</v>
      </c>
      <c r="D23" s="4">
        <v>264</v>
      </c>
      <c r="E23" s="12"/>
    </row>
    <row r="24" spans="1:5" x14ac:dyDescent="0.3">
      <c r="A24" s="4" t="s">
        <v>20</v>
      </c>
      <c r="B24" s="1" t="s">
        <v>12</v>
      </c>
      <c r="C24" s="11">
        <v>24024</v>
      </c>
      <c r="D24" s="4">
        <v>112</v>
      </c>
      <c r="E24" s="12"/>
    </row>
    <row r="25" spans="1:5" x14ac:dyDescent="0.3">
      <c r="A25" s="4" t="s">
        <v>20</v>
      </c>
      <c r="B25" s="2" t="s">
        <v>13</v>
      </c>
      <c r="C25" s="11">
        <v>23255</v>
      </c>
      <c r="D25" s="4">
        <v>468</v>
      </c>
      <c r="E25" s="12"/>
    </row>
    <row r="27" spans="1:5" x14ac:dyDescent="0.3">
      <c r="A27" s="20" t="s">
        <v>20</v>
      </c>
      <c r="B27" s="21" t="s">
        <v>29</v>
      </c>
      <c r="C27" s="22">
        <f>SUM(C23:C25)</f>
        <v>70007</v>
      </c>
      <c r="D27" s="22">
        <f>SUM(D23:D25)</f>
        <v>844</v>
      </c>
      <c r="E27" s="13">
        <f>D27/C27</f>
        <v>1.2055937263416515E-2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2006-11-13T17:51:37Z</outs:dateTime>
      <outs:isPinned>true</outs:isPinned>
    </outs:relatedDate>
    <outs:relatedDate>
      <outs:type>2</outs:type>
      <outs:displayName>Created</outs:displayName>
      <outs:dateTime>2006-07-27T15:17:10Z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6E3EC1D-D2F7-440E-AD3F-B924E5BA845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2006-07-27T15:17:10Z</dcterms:created>
  <dcterms:modified xsi:type="dcterms:W3CDTF">2020-04-18T10:16:23Z</dcterms:modified>
</cp:coreProperties>
</file>