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Kaggle_Titanic_Solution\Titanic Solution using Excel and Python\Excel_Feature_Engineering\"/>
    </mc:Choice>
  </mc:AlternateContent>
  <xr:revisionPtr revIDLastSave="0" documentId="13_ncr:1_{47B95FEE-A10D-43BB-9334-FAF808CA2AC3}" xr6:coauthVersionLast="46" xr6:coauthVersionMax="46" xr10:uidLastSave="{00000000-0000-0000-0000-000000000000}"/>
  <bookViews>
    <workbookView xWindow="28680" yWindow="-120" windowWidth="29040" windowHeight="15840" xr2:uid="{EDFBF5CC-2928-4C3E-80F0-77045550E38D}"/>
  </bookViews>
  <sheets>
    <sheet name="TitanicAll" sheetId="1" r:id="rId1"/>
    <sheet name="Cleaning_Embarked" sheetId="2" r:id="rId2"/>
  </sheets>
  <definedNames>
    <definedName name="_xlnm._FilterDatabase" localSheetId="0" hidden="1">TitanicAll!$A$2:$T$1311</definedName>
    <definedName name="Age">TitanicAll!$F$3:$F$1311</definedName>
    <definedName name="Cabin">TitanicAll!$K$3:$K$1311</definedName>
    <definedName name="Embarked">TitanicAll!$L$3:$L$1311</definedName>
    <definedName name="Embarked_1">TitanicAll!#REF!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Sex">TitanicAll!$E$3:$E$1311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Q1165" i="1"/>
  <c r="Q122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3" i="1"/>
  <c r="Q115" i="1"/>
  <c r="Q124" i="1"/>
  <c r="Q340" i="1"/>
  <c r="Q372" i="1"/>
  <c r="Q524" i="1"/>
  <c r="Q724" i="1"/>
  <c r="Q780" i="1"/>
  <c r="Q1029" i="1"/>
  <c r="Q108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O4" i="1"/>
  <c r="S4" i="1" s="1"/>
  <c r="O5" i="1"/>
  <c r="S5" i="1" s="1"/>
  <c r="O6" i="1"/>
  <c r="O7" i="1"/>
  <c r="O8" i="1"/>
  <c r="O9" i="1"/>
  <c r="S9" i="1" s="1"/>
  <c r="O10" i="1"/>
  <c r="S10" i="1" s="1"/>
  <c r="O11" i="1"/>
  <c r="O12" i="1"/>
  <c r="O13" i="1"/>
  <c r="O14" i="1"/>
  <c r="S14" i="1" s="1"/>
  <c r="O15" i="1"/>
  <c r="O16" i="1"/>
  <c r="S16" i="1" s="1"/>
  <c r="O17" i="1"/>
  <c r="O18" i="1"/>
  <c r="O19" i="1"/>
  <c r="O20" i="1"/>
  <c r="O21" i="1"/>
  <c r="O22" i="1"/>
  <c r="O23" i="1"/>
  <c r="O24" i="1"/>
  <c r="S24" i="1" s="1"/>
  <c r="O25" i="1"/>
  <c r="S25" i="1" s="1"/>
  <c r="O26" i="1"/>
  <c r="O27" i="1"/>
  <c r="O28" i="1"/>
  <c r="O29" i="1"/>
  <c r="O30" i="1"/>
  <c r="O31" i="1"/>
  <c r="S31" i="1" s="1"/>
  <c r="O32" i="1"/>
  <c r="S32" i="1" s="1"/>
  <c r="O33" i="1"/>
  <c r="O34" i="1"/>
  <c r="S34" i="1" s="1"/>
  <c r="O35" i="1"/>
  <c r="O36" i="1"/>
  <c r="O37" i="1"/>
  <c r="O38" i="1"/>
  <c r="O39" i="1"/>
  <c r="O40" i="1"/>
  <c r="S40" i="1" s="1"/>
  <c r="O41" i="1"/>
  <c r="S41" i="1" s="1"/>
  <c r="O42" i="1"/>
  <c r="S42" i="1" s="1"/>
  <c r="O43" i="1"/>
  <c r="O44" i="1"/>
  <c r="S44" i="1" s="1"/>
  <c r="O45" i="1"/>
  <c r="O46" i="1"/>
  <c r="O47" i="1"/>
  <c r="O48" i="1"/>
  <c r="S48" i="1" s="1"/>
  <c r="O49" i="1"/>
  <c r="O50" i="1"/>
  <c r="S50" i="1" s="1"/>
  <c r="O51" i="1"/>
  <c r="S51" i="1" s="1"/>
  <c r="O52" i="1"/>
  <c r="S52" i="1" s="1"/>
  <c r="O53" i="1"/>
  <c r="O54" i="1"/>
  <c r="O55" i="1"/>
  <c r="O56" i="1"/>
  <c r="O57" i="1"/>
  <c r="S57" i="1" s="1"/>
  <c r="O58" i="1"/>
  <c r="O59" i="1"/>
  <c r="O60" i="1"/>
  <c r="O61" i="1"/>
  <c r="O62" i="1"/>
  <c r="S62" i="1" s="1"/>
  <c r="O63" i="1"/>
  <c r="S63" i="1" s="1"/>
  <c r="O64" i="1"/>
  <c r="O65" i="1"/>
  <c r="O66" i="1"/>
  <c r="S66" i="1" s="1"/>
  <c r="O67" i="1"/>
  <c r="O68" i="1"/>
  <c r="O69" i="1"/>
  <c r="O70" i="1"/>
  <c r="S70" i="1" s="1"/>
  <c r="O71" i="1"/>
  <c r="S71" i="1" s="1"/>
  <c r="O72" i="1"/>
  <c r="O73" i="1"/>
  <c r="S73" i="1" s="1"/>
  <c r="O74" i="1"/>
  <c r="O75" i="1"/>
  <c r="O76" i="1"/>
  <c r="S76" i="1" s="1"/>
  <c r="O77" i="1"/>
  <c r="O78" i="1"/>
  <c r="S78" i="1" s="1"/>
  <c r="O79" i="1"/>
  <c r="S79" i="1" s="1"/>
  <c r="O80" i="1"/>
  <c r="O81" i="1"/>
  <c r="S81" i="1" s="1"/>
  <c r="O82" i="1"/>
  <c r="O83" i="1"/>
  <c r="O84" i="1"/>
  <c r="S84" i="1" s="1"/>
  <c r="O85" i="1"/>
  <c r="O86" i="1"/>
  <c r="O87" i="1"/>
  <c r="S87" i="1" s="1"/>
  <c r="O88" i="1"/>
  <c r="O89" i="1"/>
  <c r="S89" i="1" s="1"/>
  <c r="O90" i="1"/>
  <c r="S90" i="1" s="1"/>
  <c r="O91" i="1"/>
  <c r="S91" i="1" s="1"/>
  <c r="O92" i="1"/>
  <c r="O93" i="1"/>
  <c r="O94" i="1"/>
  <c r="O95" i="1"/>
  <c r="S95" i="1" s="1"/>
  <c r="O96" i="1"/>
  <c r="S96" i="1" s="1"/>
  <c r="O97" i="1"/>
  <c r="S97" i="1" s="1"/>
  <c r="O98" i="1"/>
  <c r="O99" i="1"/>
  <c r="O100" i="1"/>
  <c r="S100" i="1" s="1"/>
  <c r="O101" i="1"/>
  <c r="O102" i="1"/>
  <c r="O103" i="1"/>
  <c r="O104" i="1"/>
  <c r="S104" i="1" s="1"/>
  <c r="O105" i="1"/>
  <c r="S105" i="1" s="1"/>
  <c r="O106" i="1"/>
  <c r="S106" i="1" s="1"/>
  <c r="O107" i="1"/>
  <c r="O108" i="1"/>
  <c r="S108" i="1" s="1"/>
  <c r="O109" i="1"/>
  <c r="O110" i="1"/>
  <c r="O111" i="1"/>
  <c r="O112" i="1"/>
  <c r="O113" i="1"/>
  <c r="O114" i="1"/>
  <c r="S114" i="1" s="1"/>
  <c r="O115" i="1"/>
  <c r="S115" i="1" s="1"/>
  <c r="O116" i="1"/>
  <c r="S116" i="1" s="1"/>
  <c r="O117" i="1"/>
  <c r="O118" i="1"/>
  <c r="O119" i="1"/>
  <c r="S119" i="1" s="1"/>
  <c r="O120" i="1"/>
  <c r="O121" i="1"/>
  <c r="S121" i="1" s="1"/>
  <c r="O122" i="1"/>
  <c r="S122" i="1" s="1"/>
  <c r="O123" i="1"/>
  <c r="O124" i="1"/>
  <c r="S124" i="1" s="1"/>
  <c r="O125" i="1"/>
  <c r="O126" i="1"/>
  <c r="S126" i="1" s="1"/>
  <c r="O127" i="1"/>
  <c r="S127" i="1" s="1"/>
  <c r="O128" i="1"/>
  <c r="O129" i="1"/>
  <c r="O130" i="1"/>
  <c r="S130" i="1" s="1"/>
  <c r="O131" i="1"/>
  <c r="S131" i="1" s="1"/>
  <c r="O132" i="1"/>
  <c r="S132" i="1" s="1"/>
  <c r="O133" i="1"/>
  <c r="O134" i="1"/>
  <c r="O135" i="1"/>
  <c r="S135" i="1" s="1"/>
  <c r="O136" i="1"/>
  <c r="O137" i="1"/>
  <c r="S137" i="1" s="1"/>
  <c r="O138" i="1"/>
  <c r="O139" i="1"/>
  <c r="O140" i="1"/>
  <c r="S140" i="1" s="1"/>
  <c r="O141" i="1"/>
  <c r="O142" i="1"/>
  <c r="O143" i="1"/>
  <c r="S143" i="1" s="1"/>
  <c r="O144" i="1"/>
  <c r="O145" i="1"/>
  <c r="S145" i="1" s="1"/>
  <c r="O146" i="1"/>
  <c r="S146" i="1" s="1"/>
  <c r="O147" i="1"/>
  <c r="O148" i="1"/>
  <c r="O149" i="1"/>
  <c r="O150" i="1"/>
  <c r="S150" i="1" s="1"/>
  <c r="O151" i="1"/>
  <c r="S151" i="1" s="1"/>
  <c r="O152" i="1"/>
  <c r="S152" i="1" s="1"/>
  <c r="O153" i="1"/>
  <c r="S153" i="1" s="1"/>
  <c r="O154" i="1"/>
  <c r="O155" i="1"/>
  <c r="S155" i="1" s="1"/>
  <c r="O156" i="1"/>
  <c r="O157" i="1"/>
  <c r="O158" i="1"/>
  <c r="O159" i="1"/>
  <c r="S159" i="1" s="1"/>
  <c r="O160" i="1"/>
  <c r="O161" i="1"/>
  <c r="S161" i="1" s="1"/>
  <c r="O162" i="1"/>
  <c r="O163" i="1"/>
  <c r="S163" i="1" s="1"/>
  <c r="O164" i="1"/>
  <c r="O165" i="1"/>
  <c r="O166" i="1"/>
  <c r="O167" i="1"/>
  <c r="S167" i="1" s="1"/>
  <c r="O168" i="1"/>
  <c r="S168" i="1" s="1"/>
  <c r="O169" i="1"/>
  <c r="O170" i="1"/>
  <c r="S170" i="1" s="1"/>
  <c r="O171" i="1"/>
  <c r="S171" i="1" s="1"/>
  <c r="O172" i="1"/>
  <c r="S172" i="1" s="1"/>
  <c r="O173" i="1"/>
  <c r="O174" i="1"/>
  <c r="O175" i="1"/>
  <c r="O176" i="1"/>
  <c r="S176" i="1" s="1"/>
  <c r="O177" i="1"/>
  <c r="S177" i="1" s="1"/>
  <c r="O178" i="1"/>
  <c r="S178" i="1" s="1"/>
  <c r="O179" i="1"/>
  <c r="O180" i="1"/>
  <c r="S180" i="1" s="1"/>
  <c r="O181" i="1"/>
  <c r="O182" i="1"/>
  <c r="O183" i="1"/>
  <c r="S183" i="1" s="1"/>
  <c r="O184" i="1"/>
  <c r="O185" i="1"/>
  <c r="O186" i="1"/>
  <c r="O187" i="1"/>
  <c r="O188" i="1"/>
  <c r="S188" i="1" s="1"/>
  <c r="O189" i="1"/>
  <c r="O190" i="1"/>
  <c r="O191" i="1"/>
  <c r="S191" i="1" s="1"/>
  <c r="O192" i="1"/>
  <c r="S192" i="1" s="1"/>
  <c r="O193" i="1"/>
  <c r="O194" i="1"/>
  <c r="S194" i="1" s="1"/>
  <c r="O195" i="1"/>
  <c r="O196" i="1"/>
  <c r="S196" i="1" s="1"/>
  <c r="O197" i="1"/>
  <c r="O198" i="1"/>
  <c r="S198" i="1" s="1"/>
  <c r="O199" i="1"/>
  <c r="S199" i="1" s="1"/>
  <c r="O200" i="1"/>
  <c r="O201" i="1"/>
  <c r="S201" i="1" s="1"/>
  <c r="O202" i="1"/>
  <c r="O203" i="1"/>
  <c r="O204" i="1"/>
  <c r="S204" i="1" s="1"/>
  <c r="O205" i="1"/>
  <c r="O206" i="1"/>
  <c r="S206" i="1" s="1"/>
  <c r="O207" i="1"/>
  <c r="S207" i="1" s="1"/>
  <c r="O208" i="1"/>
  <c r="S208" i="1" s="1"/>
  <c r="O209" i="1"/>
  <c r="S209" i="1" s="1"/>
  <c r="O210" i="1"/>
  <c r="O211" i="1"/>
  <c r="O212" i="1"/>
  <c r="S212" i="1" s="1"/>
  <c r="O213" i="1"/>
  <c r="O214" i="1"/>
  <c r="O215" i="1"/>
  <c r="S215" i="1" s="1"/>
  <c r="O216" i="1"/>
  <c r="O217" i="1"/>
  <c r="S217" i="1" s="1"/>
  <c r="O218" i="1"/>
  <c r="S218" i="1" s="1"/>
  <c r="O219" i="1"/>
  <c r="S219" i="1" s="1"/>
  <c r="O220" i="1"/>
  <c r="O221" i="1"/>
  <c r="O222" i="1"/>
  <c r="O223" i="1"/>
  <c r="S223" i="1" s="1"/>
  <c r="O224" i="1"/>
  <c r="S224" i="1" s="1"/>
  <c r="O225" i="1"/>
  <c r="S225" i="1" s="1"/>
  <c r="O226" i="1"/>
  <c r="O227" i="1"/>
  <c r="O228" i="1"/>
  <c r="O229" i="1"/>
  <c r="O230" i="1"/>
  <c r="O231" i="1"/>
  <c r="O232" i="1"/>
  <c r="S232" i="1" s="1"/>
  <c r="O233" i="1"/>
  <c r="S233" i="1" s="1"/>
  <c r="O234" i="1"/>
  <c r="S234" i="1" s="1"/>
  <c r="O235" i="1"/>
  <c r="O236" i="1"/>
  <c r="S236" i="1" s="1"/>
  <c r="O237" i="1"/>
  <c r="O238" i="1"/>
  <c r="O239" i="1"/>
  <c r="O240" i="1"/>
  <c r="O241" i="1"/>
  <c r="O242" i="1"/>
  <c r="S242" i="1" s="1"/>
  <c r="O243" i="1"/>
  <c r="S243" i="1" s="1"/>
  <c r="O244" i="1"/>
  <c r="S244" i="1" s="1"/>
  <c r="O245" i="1"/>
  <c r="O246" i="1"/>
  <c r="O247" i="1"/>
  <c r="S247" i="1" s="1"/>
  <c r="O248" i="1"/>
  <c r="O249" i="1"/>
  <c r="S249" i="1" s="1"/>
  <c r="O250" i="1"/>
  <c r="S250" i="1" s="1"/>
  <c r="O251" i="1"/>
  <c r="O252" i="1"/>
  <c r="O253" i="1"/>
  <c r="O254" i="1"/>
  <c r="O255" i="1"/>
  <c r="S255" i="1" s="1"/>
  <c r="O256" i="1"/>
  <c r="O257" i="1"/>
  <c r="O258" i="1"/>
  <c r="S258" i="1" s="1"/>
  <c r="O259" i="1"/>
  <c r="S259" i="1" s="1"/>
  <c r="O260" i="1"/>
  <c r="S260" i="1" s="1"/>
  <c r="O261" i="1"/>
  <c r="O262" i="1"/>
  <c r="O263" i="1"/>
  <c r="S263" i="1" s="1"/>
  <c r="O264" i="1"/>
  <c r="O265" i="1"/>
  <c r="S265" i="1" s="1"/>
  <c r="O266" i="1"/>
  <c r="O267" i="1"/>
  <c r="O268" i="1"/>
  <c r="O269" i="1"/>
  <c r="O270" i="1"/>
  <c r="O271" i="1"/>
  <c r="S271" i="1" s="1"/>
  <c r="O272" i="1"/>
  <c r="O273" i="1"/>
  <c r="S273" i="1" s="1"/>
  <c r="O274" i="1"/>
  <c r="S274" i="1" s="1"/>
  <c r="O275" i="1"/>
  <c r="O276" i="1"/>
  <c r="S276" i="1" s="1"/>
  <c r="O277" i="1"/>
  <c r="O278" i="1"/>
  <c r="O279" i="1"/>
  <c r="S279" i="1" s="1"/>
  <c r="O280" i="1"/>
  <c r="S280" i="1" s="1"/>
  <c r="O281" i="1"/>
  <c r="S281" i="1" s="1"/>
  <c r="O282" i="1"/>
  <c r="O283" i="1"/>
  <c r="S283" i="1" s="1"/>
  <c r="O284" i="1"/>
  <c r="O285" i="1"/>
  <c r="O286" i="1"/>
  <c r="O287" i="1"/>
  <c r="S287" i="1" s="1"/>
  <c r="O288" i="1"/>
  <c r="O289" i="1"/>
  <c r="S289" i="1" s="1"/>
  <c r="O290" i="1"/>
  <c r="S290" i="1" s="1"/>
  <c r="O291" i="1"/>
  <c r="O292" i="1"/>
  <c r="O293" i="1"/>
  <c r="O294" i="1"/>
  <c r="O295" i="1"/>
  <c r="S295" i="1" s="1"/>
  <c r="O296" i="1"/>
  <c r="S296" i="1" s="1"/>
  <c r="O297" i="1"/>
  <c r="O298" i="1"/>
  <c r="S298" i="1" s="1"/>
  <c r="O299" i="1"/>
  <c r="S299" i="1" s="1"/>
  <c r="O300" i="1"/>
  <c r="S300" i="1" s="1"/>
  <c r="O301" i="1"/>
  <c r="O302" i="1"/>
  <c r="O303" i="1"/>
  <c r="O304" i="1"/>
  <c r="S304" i="1" s="1"/>
  <c r="O305" i="1"/>
  <c r="S305" i="1" s="1"/>
  <c r="O306" i="1"/>
  <c r="S306" i="1" s="1"/>
  <c r="O307" i="1"/>
  <c r="O308" i="1"/>
  <c r="S308" i="1" s="1"/>
  <c r="O309" i="1"/>
  <c r="O310" i="1"/>
  <c r="O311" i="1"/>
  <c r="S311" i="1" s="1"/>
  <c r="O312" i="1"/>
  <c r="O313" i="1"/>
  <c r="O314" i="1"/>
  <c r="S314" i="1" s="1"/>
  <c r="O315" i="1"/>
  <c r="S315" i="1" s="1"/>
  <c r="O316" i="1"/>
  <c r="O317" i="1"/>
  <c r="O318" i="1"/>
  <c r="O319" i="1"/>
  <c r="S319" i="1" s="1"/>
  <c r="O320" i="1"/>
  <c r="S320" i="1" s="1"/>
  <c r="O321" i="1"/>
  <c r="O322" i="1"/>
  <c r="S322" i="1" s="1"/>
  <c r="O323" i="1"/>
  <c r="O324" i="1"/>
  <c r="S324" i="1" s="1"/>
  <c r="O325" i="1"/>
  <c r="O326" i="1"/>
  <c r="O327" i="1"/>
  <c r="S327" i="1" s="1"/>
  <c r="O328" i="1"/>
  <c r="O329" i="1"/>
  <c r="S329" i="1" s="1"/>
  <c r="O330" i="1"/>
  <c r="O331" i="1"/>
  <c r="S331" i="1" s="1"/>
  <c r="O332" i="1"/>
  <c r="S332" i="1" s="1"/>
  <c r="O333" i="1"/>
  <c r="O334" i="1"/>
  <c r="S334" i="1" s="1"/>
  <c r="O335" i="1"/>
  <c r="S335" i="1" s="1"/>
  <c r="O336" i="1"/>
  <c r="S336" i="1" s="1"/>
  <c r="O337" i="1"/>
  <c r="S337" i="1" s="1"/>
  <c r="O338" i="1"/>
  <c r="O339" i="1"/>
  <c r="O340" i="1"/>
  <c r="S340" i="1" s="1"/>
  <c r="O341" i="1"/>
  <c r="O342" i="1"/>
  <c r="O343" i="1"/>
  <c r="S343" i="1" s="1"/>
  <c r="O344" i="1"/>
  <c r="O345" i="1"/>
  <c r="S345" i="1" s="1"/>
  <c r="O346" i="1"/>
  <c r="S346" i="1" s="1"/>
  <c r="O347" i="1"/>
  <c r="O348" i="1"/>
  <c r="O349" i="1"/>
  <c r="O350" i="1"/>
  <c r="O351" i="1"/>
  <c r="S351" i="1" s="1"/>
  <c r="O352" i="1"/>
  <c r="S352" i="1" s="1"/>
  <c r="O353" i="1"/>
  <c r="S353" i="1" s="1"/>
  <c r="O354" i="1"/>
  <c r="O355" i="1"/>
  <c r="S355" i="1" s="1"/>
  <c r="O356" i="1"/>
  <c r="S356" i="1" s="1"/>
  <c r="O357" i="1"/>
  <c r="O358" i="1"/>
  <c r="O359" i="1"/>
  <c r="O360" i="1"/>
  <c r="S360" i="1" s="1"/>
  <c r="O361" i="1"/>
  <c r="S361" i="1" s="1"/>
  <c r="O362" i="1"/>
  <c r="S362" i="1" s="1"/>
  <c r="O363" i="1"/>
  <c r="O364" i="1"/>
  <c r="S364" i="1" s="1"/>
  <c r="O365" i="1"/>
  <c r="O366" i="1"/>
  <c r="O367" i="1"/>
  <c r="O368" i="1"/>
  <c r="O369" i="1"/>
  <c r="O370" i="1"/>
  <c r="S370" i="1" s="1"/>
  <c r="O371" i="1"/>
  <c r="S371" i="1" s="1"/>
  <c r="O372" i="1"/>
  <c r="S372" i="1" s="1"/>
  <c r="O373" i="1"/>
  <c r="O374" i="1"/>
  <c r="O375" i="1"/>
  <c r="S375" i="1" s="1"/>
  <c r="O376" i="1"/>
  <c r="O377" i="1"/>
  <c r="S377" i="1" s="1"/>
  <c r="O378" i="1"/>
  <c r="S378" i="1" s="1"/>
  <c r="O379" i="1"/>
  <c r="O380" i="1"/>
  <c r="O381" i="1"/>
  <c r="O382" i="1"/>
  <c r="O383" i="1"/>
  <c r="S383" i="1" s="1"/>
  <c r="O384" i="1"/>
  <c r="O385" i="1"/>
  <c r="O386" i="1"/>
  <c r="O387" i="1"/>
  <c r="O388" i="1"/>
  <c r="S388" i="1" s="1"/>
  <c r="O389" i="1"/>
  <c r="O390" i="1"/>
  <c r="O391" i="1"/>
  <c r="S391" i="1" s="1"/>
  <c r="O392" i="1"/>
  <c r="O393" i="1"/>
  <c r="S393" i="1" s="1"/>
  <c r="O394" i="1"/>
  <c r="O395" i="1"/>
  <c r="O396" i="1"/>
  <c r="S396" i="1" s="1"/>
  <c r="O397" i="1"/>
  <c r="O398" i="1"/>
  <c r="S398" i="1" s="1"/>
  <c r="O399" i="1"/>
  <c r="S399" i="1" s="1"/>
  <c r="O400" i="1"/>
  <c r="O401" i="1"/>
  <c r="S401" i="1" s="1"/>
  <c r="O402" i="1"/>
  <c r="S402" i="1" s="1"/>
  <c r="O403" i="1"/>
  <c r="O404" i="1"/>
  <c r="O405" i="1"/>
  <c r="O406" i="1"/>
  <c r="O407" i="1"/>
  <c r="S407" i="1" s="1"/>
  <c r="O408" i="1"/>
  <c r="S408" i="1" s="1"/>
  <c r="O409" i="1"/>
  <c r="S409" i="1" s="1"/>
  <c r="O410" i="1"/>
  <c r="O411" i="1"/>
  <c r="S411" i="1" s="1"/>
  <c r="O412" i="1"/>
  <c r="O413" i="1"/>
  <c r="O414" i="1"/>
  <c r="O415" i="1"/>
  <c r="S415" i="1" s="1"/>
  <c r="O416" i="1"/>
  <c r="O417" i="1"/>
  <c r="S417" i="1" s="1"/>
  <c r="O418" i="1"/>
  <c r="S418" i="1" s="1"/>
  <c r="O419" i="1"/>
  <c r="S419" i="1" s="1"/>
  <c r="O420" i="1"/>
  <c r="O421" i="1"/>
  <c r="O422" i="1"/>
  <c r="O423" i="1"/>
  <c r="S423" i="1" s="1"/>
  <c r="O424" i="1"/>
  <c r="O425" i="1"/>
  <c r="O426" i="1"/>
  <c r="S426" i="1" s="1"/>
  <c r="O427" i="1"/>
  <c r="S427" i="1" s="1"/>
  <c r="O428" i="1"/>
  <c r="S428" i="1" s="1"/>
  <c r="O429" i="1"/>
  <c r="O430" i="1"/>
  <c r="O431" i="1"/>
  <c r="O432" i="1"/>
  <c r="S432" i="1" s="1"/>
  <c r="O433" i="1"/>
  <c r="S433" i="1" s="1"/>
  <c r="O434" i="1"/>
  <c r="O435" i="1"/>
  <c r="O436" i="1"/>
  <c r="S436" i="1" s="1"/>
  <c r="O437" i="1"/>
  <c r="O438" i="1"/>
  <c r="O439" i="1"/>
  <c r="S439" i="1" s="1"/>
  <c r="O440" i="1"/>
  <c r="O441" i="1"/>
  <c r="O442" i="1"/>
  <c r="S442" i="1" s="1"/>
  <c r="O443" i="1"/>
  <c r="S443" i="1" s="1"/>
  <c r="O444" i="1"/>
  <c r="S444" i="1" s="1"/>
  <c r="O445" i="1"/>
  <c r="O446" i="1"/>
  <c r="O447" i="1"/>
  <c r="S447" i="1" s="1"/>
  <c r="O448" i="1"/>
  <c r="O449" i="1"/>
  <c r="O450" i="1"/>
  <c r="S450" i="1" s="1"/>
  <c r="O451" i="1"/>
  <c r="O452" i="1"/>
  <c r="S452" i="1" s="1"/>
  <c r="O453" i="1"/>
  <c r="O454" i="1"/>
  <c r="O455" i="1"/>
  <c r="S455" i="1" s="1"/>
  <c r="O456" i="1"/>
  <c r="O457" i="1"/>
  <c r="S457" i="1" s="1"/>
  <c r="O458" i="1"/>
  <c r="O459" i="1"/>
  <c r="S459" i="1" s="1"/>
  <c r="O460" i="1"/>
  <c r="O461" i="1"/>
  <c r="O462" i="1"/>
  <c r="S462" i="1" s="1"/>
  <c r="O463" i="1"/>
  <c r="S463" i="1" s="1"/>
  <c r="O464" i="1"/>
  <c r="S464" i="1" s="1"/>
  <c r="O465" i="1"/>
  <c r="S465" i="1" s="1"/>
  <c r="O466" i="1"/>
  <c r="O467" i="1"/>
  <c r="O468" i="1"/>
  <c r="S468" i="1" s="1"/>
  <c r="O469" i="1"/>
  <c r="O470" i="1"/>
  <c r="O471" i="1"/>
  <c r="S471" i="1" s="1"/>
  <c r="O472" i="1"/>
  <c r="O473" i="1"/>
  <c r="S473" i="1" s="1"/>
  <c r="O474" i="1"/>
  <c r="O475" i="1"/>
  <c r="S475" i="1" s="1"/>
  <c r="O476" i="1"/>
  <c r="O477" i="1"/>
  <c r="O478" i="1"/>
  <c r="O479" i="1"/>
  <c r="S479" i="1" s="1"/>
  <c r="O480" i="1"/>
  <c r="S480" i="1" s="1"/>
  <c r="O481" i="1"/>
  <c r="S481" i="1" s="1"/>
  <c r="O482" i="1"/>
  <c r="O483" i="1"/>
  <c r="S483" i="1" s="1"/>
  <c r="O484" i="1"/>
  <c r="O485" i="1"/>
  <c r="O486" i="1"/>
  <c r="O487" i="1"/>
  <c r="O488" i="1"/>
  <c r="S488" i="1" s="1"/>
  <c r="O489" i="1"/>
  <c r="S489" i="1" s="1"/>
  <c r="O490" i="1"/>
  <c r="S490" i="1" s="1"/>
  <c r="O491" i="1"/>
  <c r="O492" i="1"/>
  <c r="S492" i="1" s="1"/>
  <c r="O493" i="1"/>
  <c r="O494" i="1"/>
  <c r="O495" i="1"/>
  <c r="O496" i="1"/>
  <c r="S496" i="1" s="1"/>
  <c r="O497" i="1"/>
  <c r="O498" i="1"/>
  <c r="O499" i="1"/>
  <c r="O500" i="1"/>
  <c r="S500" i="1" s="1"/>
  <c r="O501" i="1"/>
  <c r="O502" i="1"/>
  <c r="O503" i="1"/>
  <c r="S503" i="1" s="1"/>
  <c r="O504" i="1"/>
  <c r="O505" i="1"/>
  <c r="S505" i="1" s="1"/>
  <c r="O506" i="1"/>
  <c r="S506" i="1" s="1"/>
  <c r="O507" i="1"/>
  <c r="O508" i="1"/>
  <c r="S508" i="1" s="1"/>
  <c r="O509" i="1"/>
  <c r="O510" i="1"/>
  <c r="O511" i="1"/>
  <c r="S511" i="1" s="1"/>
  <c r="O512" i="1"/>
  <c r="O513" i="1"/>
  <c r="O514" i="1"/>
  <c r="S514" i="1" s="1"/>
  <c r="O515" i="1"/>
  <c r="O516" i="1"/>
  <c r="S516" i="1" s="1"/>
  <c r="O517" i="1"/>
  <c r="O518" i="1"/>
  <c r="O519" i="1"/>
  <c r="S519" i="1" s="1"/>
  <c r="O520" i="1"/>
  <c r="S520" i="1" s="1"/>
  <c r="O521" i="1"/>
  <c r="S521" i="1" s="1"/>
  <c r="O522" i="1"/>
  <c r="O523" i="1"/>
  <c r="O524" i="1"/>
  <c r="S524" i="1" s="1"/>
  <c r="O525" i="1"/>
  <c r="O526" i="1"/>
  <c r="O527" i="1"/>
  <c r="S527" i="1" s="1"/>
  <c r="O528" i="1"/>
  <c r="O529" i="1"/>
  <c r="S529" i="1" s="1"/>
  <c r="O530" i="1"/>
  <c r="S530" i="1" s="1"/>
  <c r="O531" i="1"/>
  <c r="O532" i="1"/>
  <c r="S532" i="1" s="1"/>
  <c r="O533" i="1"/>
  <c r="O534" i="1"/>
  <c r="O535" i="1"/>
  <c r="S535" i="1" s="1"/>
  <c r="O536" i="1"/>
  <c r="S536" i="1" s="1"/>
  <c r="O537" i="1"/>
  <c r="S537" i="1" s="1"/>
  <c r="O538" i="1"/>
  <c r="O539" i="1"/>
  <c r="O540" i="1"/>
  <c r="O541" i="1"/>
  <c r="O542" i="1"/>
  <c r="O543" i="1"/>
  <c r="S543" i="1" s="1"/>
  <c r="O544" i="1"/>
  <c r="O545" i="1"/>
  <c r="S545" i="1" s="1"/>
  <c r="O546" i="1"/>
  <c r="S546" i="1" s="1"/>
  <c r="O547" i="1"/>
  <c r="S547" i="1" s="1"/>
  <c r="O548" i="1"/>
  <c r="O549" i="1"/>
  <c r="O550" i="1"/>
  <c r="S550" i="1" s="1"/>
  <c r="O551" i="1"/>
  <c r="S551" i="1" s="1"/>
  <c r="O552" i="1"/>
  <c r="S552" i="1" s="1"/>
  <c r="O553" i="1"/>
  <c r="O554" i="1"/>
  <c r="S554" i="1" s="1"/>
  <c r="O555" i="1"/>
  <c r="S555" i="1" s="1"/>
  <c r="O556" i="1"/>
  <c r="S556" i="1" s="1"/>
  <c r="O557" i="1"/>
  <c r="O558" i="1"/>
  <c r="O559" i="1"/>
  <c r="O560" i="1"/>
  <c r="O561" i="1"/>
  <c r="S561" i="1" s="1"/>
  <c r="O562" i="1"/>
  <c r="S562" i="1" s="1"/>
  <c r="O563" i="1"/>
  <c r="O564" i="1"/>
  <c r="S564" i="1" s="1"/>
  <c r="O565" i="1"/>
  <c r="O566" i="1"/>
  <c r="O567" i="1"/>
  <c r="S567" i="1" s="1"/>
  <c r="O568" i="1"/>
  <c r="O569" i="1"/>
  <c r="O570" i="1"/>
  <c r="S570" i="1" s="1"/>
  <c r="O571" i="1"/>
  <c r="S571" i="1" s="1"/>
  <c r="O572" i="1"/>
  <c r="S572" i="1" s="1"/>
  <c r="O573" i="1"/>
  <c r="O574" i="1"/>
  <c r="O575" i="1"/>
  <c r="S575" i="1" s="1"/>
  <c r="O576" i="1"/>
  <c r="S576" i="1" s="1"/>
  <c r="O577" i="1"/>
  <c r="O578" i="1"/>
  <c r="S578" i="1" s="1"/>
  <c r="O579" i="1"/>
  <c r="O580" i="1"/>
  <c r="O581" i="1"/>
  <c r="O582" i="1"/>
  <c r="O583" i="1"/>
  <c r="S583" i="1" s="1"/>
  <c r="O584" i="1"/>
  <c r="O585" i="1"/>
  <c r="S585" i="1" s="1"/>
  <c r="O586" i="1"/>
  <c r="O587" i="1"/>
  <c r="S587" i="1" s="1"/>
  <c r="O588" i="1"/>
  <c r="S588" i="1" s="1"/>
  <c r="O589" i="1"/>
  <c r="O590" i="1"/>
  <c r="S590" i="1" s="1"/>
  <c r="O591" i="1"/>
  <c r="S591" i="1" s="1"/>
  <c r="O592" i="1"/>
  <c r="O593" i="1"/>
  <c r="S593" i="1" s="1"/>
  <c r="O594" i="1"/>
  <c r="O595" i="1"/>
  <c r="O596" i="1"/>
  <c r="S596" i="1" s="1"/>
  <c r="O597" i="1"/>
  <c r="O598" i="1"/>
  <c r="S598" i="1" s="1"/>
  <c r="O599" i="1"/>
  <c r="S599" i="1" s="1"/>
  <c r="O600" i="1"/>
  <c r="O601" i="1"/>
  <c r="S601" i="1" s="1"/>
  <c r="O602" i="1"/>
  <c r="O603" i="1"/>
  <c r="O604" i="1"/>
  <c r="O605" i="1"/>
  <c r="O606" i="1"/>
  <c r="O607" i="1"/>
  <c r="S607" i="1" s="1"/>
  <c r="O608" i="1"/>
  <c r="S608" i="1" s="1"/>
  <c r="O609" i="1"/>
  <c r="S609" i="1" s="1"/>
  <c r="O610" i="1"/>
  <c r="O611" i="1"/>
  <c r="O612" i="1"/>
  <c r="S612" i="1" s="1"/>
  <c r="O613" i="1"/>
  <c r="O614" i="1"/>
  <c r="S614" i="1" s="1"/>
  <c r="O615" i="1"/>
  <c r="O616" i="1"/>
  <c r="S616" i="1" s="1"/>
  <c r="O617" i="1"/>
  <c r="S617" i="1" s="1"/>
  <c r="O618" i="1"/>
  <c r="S618" i="1" s="1"/>
  <c r="O619" i="1"/>
  <c r="O620" i="1"/>
  <c r="S620" i="1" s="1"/>
  <c r="O621" i="1"/>
  <c r="O622" i="1"/>
  <c r="O623" i="1"/>
  <c r="O624" i="1"/>
  <c r="S624" i="1" s="1"/>
  <c r="O625" i="1"/>
  <c r="O626" i="1"/>
  <c r="S626" i="1" s="1"/>
  <c r="O627" i="1"/>
  <c r="S627" i="1" s="1"/>
  <c r="O628" i="1"/>
  <c r="S628" i="1" s="1"/>
  <c r="O629" i="1"/>
  <c r="O630" i="1"/>
  <c r="O631" i="1"/>
  <c r="S631" i="1" s="1"/>
  <c r="O632" i="1"/>
  <c r="O633" i="1"/>
  <c r="S633" i="1" s="1"/>
  <c r="O634" i="1"/>
  <c r="O635" i="1"/>
  <c r="O636" i="1"/>
  <c r="S636" i="1" s="1"/>
  <c r="O637" i="1"/>
  <c r="O638" i="1"/>
  <c r="O639" i="1"/>
  <c r="S639" i="1" s="1"/>
  <c r="O640" i="1"/>
  <c r="O641" i="1"/>
  <c r="O642" i="1"/>
  <c r="S642" i="1" s="1"/>
  <c r="O643" i="1"/>
  <c r="S643" i="1" s="1"/>
  <c r="O644" i="1"/>
  <c r="S644" i="1" s="1"/>
  <c r="O645" i="1"/>
  <c r="O646" i="1"/>
  <c r="O647" i="1"/>
  <c r="S647" i="1" s="1"/>
  <c r="O648" i="1"/>
  <c r="S648" i="1" s="1"/>
  <c r="O649" i="1"/>
  <c r="S649" i="1" s="1"/>
  <c r="O650" i="1"/>
  <c r="O651" i="1"/>
  <c r="O652" i="1"/>
  <c r="S652" i="1" s="1"/>
  <c r="O653" i="1"/>
  <c r="O654" i="1"/>
  <c r="S654" i="1" s="1"/>
  <c r="O655" i="1"/>
  <c r="S655" i="1" s="1"/>
  <c r="O656" i="1"/>
  <c r="O657" i="1"/>
  <c r="S657" i="1" s="1"/>
  <c r="O658" i="1"/>
  <c r="S658" i="1" s="1"/>
  <c r="O659" i="1"/>
  <c r="O660" i="1"/>
  <c r="O661" i="1"/>
  <c r="O662" i="1"/>
  <c r="O663" i="1"/>
  <c r="S663" i="1" s="1"/>
  <c r="O664" i="1"/>
  <c r="S664" i="1" s="1"/>
  <c r="O665" i="1"/>
  <c r="S665" i="1" s="1"/>
  <c r="O666" i="1"/>
  <c r="O667" i="1"/>
  <c r="S667" i="1" s="1"/>
  <c r="O668" i="1"/>
  <c r="O669" i="1"/>
  <c r="O670" i="1"/>
  <c r="S670" i="1" s="1"/>
  <c r="O671" i="1"/>
  <c r="S671" i="1" s="1"/>
  <c r="O672" i="1"/>
  <c r="O673" i="1"/>
  <c r="S673" i="1" s="1"/>
  <c r="O674" i="1"/>
  <c r="O675" i="1"/>
  <c r="S675" i="1" s="1"/>
  <c r="O676" i="1"/>
  <c r="O677" i="1"/>
  <c r="O678" i="1"/>
  <c r="S678" i="1" s="1"/>
  <c r="O679" i="1"/>
  <c r="S679" i="1" s="1"/>
  <c r="O680" i="1"/>
  <c r="S680" i="1" s="1"/>
  <c r="O681" i="1"/>
  <c r="O682" i="1"/>
  <c r="S682" i="1" s="1"/>
  <c r="O683" i="1"/>
  <c r="S683" i="1" s="1"/>
  <c r="O684" i="1"/>
  <c r="S684" i="1" s="1"/>
  <c r="O685" i="1"/>
  <c r="O686" i="1"/>
  <c r="O687" i="1"/>
  <c r="O688" i="1"/>
  <c r="S688" i="1" s="1"/>
  <c r="O689" i="1"/>
  <c r="S689" i="1" s="1"/>
  <c r="O690" i="1"/>
  <c r="S690" i="1" s="1"/>
  <c r="O691" i="1"/>
  <c r="O692" i="1"/>
  <c r="O693" i="1"/>
  <c r="O694" i="1"/>
  <c r="O695" i="1"/>
  <c r="S695" i="1" s="1"/>
  <c r="O696" i="1"/>
  <c r="O697" i="1"/>
  <c r="O698" i="1"/>
  <c r="S698" i="1" s="1"/>
  <c r="O699" i="1"/>
  <c r="O700" i="1"/>
  <c r="S700" i="1" s="1"/>
  <c r="O701" i="1"/>
  <c r="O702" i="1"/>
  <c r="O703" i="1"/>
  <c r="S703" i="1" s="1"/>
  <c r="O704" i="1"/>
  <c r="S704" i="1" s="1"/>
  <c r="O705" i="1"/>
  <c r="O706" i="1"/>
  <c r="S706" i="1" s="1"/>
  <c r="O707" i="1"/>
  <c r="O708" i="1"/>
  <c r="S708" i="1" s="1"/>
  <c r="O709" i="1"/>
  <c r="O710" i="1"/>
  <c r="O711" i="1"/>
  <c r="S711" i="1" s="1"/>
  <c r="O712" i="1"/>
  <c r="O713" i="1"/>
  <c r="S713" i="1" s="1"/>
  <c r="O714" i="1"/>
  <c r="O715" i="1"/>
  <c r="O716" i="1"/>
  <c r="O717" i="1"/>
  <c r="O718" i="1"/>
  <c r="O719" i="1"/>
  <c r="S719" i="1" s="1"/>
  <c r="O720" i="1"/>
  <c r="S720" i="1" s="1"/>
  <c r="O721" i="1"/>
  <c r="S721" i="1" s="1"/>
  <c r="O722" i="1"/>
  <c r="O723" i="1"/>
  <c r="O724" i="1"/>
  <c r="S724" i="1" s="1"/>
  <c r="O725" i="1"/>
  <c r="O726" i="1"/>
  <c r="O727" i="1"/>
  <c r="S727" i="1" s="1"/>
  <c r="O728" i="1"/>
  <c r="O729" i="1"/>
  <c r="S729" i="1" s="1"/>
  <c r="O730" i="1"/>
  <c r="S730" i="1" s="1"/>
  <c r="O731" i="1"/>
  <c r="S731" i="1" s="1"/>
  <c r="O732" i="1"/>
  <c r="O733" i="1"/>
  <c r="O734" i="1"/>
  <c r="O735" i="1"/>
  <c r="S735" i="1" s="1"/>
  <c r="O736" i="1"/>
  <c r="S736" i="1" s="1"/>
  <c r="O737" i="1"/>
  <c r="S737" i="1" s="1"/>
  <c r="O738" i="1"/>
  <c r="O739" i="1"/>
  <c r="S739" i="1" s="1"/>
  <c r="O740" i="1"/>
  <c r="O741" i="1"/>
  <c r="O742" i="1"/>
  <c r="O743" i="1"/>
  <c r="O744" i="1"/>
  <c r="S744" i="1" s="1"/>
  <c r="O745" i="1"/>
  <c r="S745" i="1" s="1"/>
  <c r="O746" i="1"/>
  <c r="S746" i="1" s="1"/>
  <c r="O747" i="1"/>
  <c r="O748" i="1"/>
  <c r="S748" i="1" s="1"/>
  <c r="O749" i="1"/>
  <c r="O750" i="1"/>
  <c r="O751" i="1"/>
  <c r="O752" i="1"/>
  <c r="S752" i="1" s="1"/>
  <c r="O753" i="1"/>
  <c r="O754" i="1"/>
  <c r="S754" i="1" s="1"/>
  <c r="O755" i="1"/>
  <c r="S755" i="1" s="1"/>
  <c r="O756" i="1"/>
  <c r="S756" i="1" s="1"/>
  <c r="O757" i="1"/>
  <c r="O758" i="1"/>
  <c r="O759" i="1"/>
  <c r="S759" i="1" s="1"/>
  <c r="O760" i="1"/>
  <c r="O761" i="1"/>
  <c r="S761" i="1" s="1"/>
  <c r="O762" i="1"/>
  <c r="S762" i="1" s="1"/>
  <c r="O763" i="1"/>
  <c r="O764" i="1"/>
  <c r="O765" i="1"/>
  <c r="O766" i="1"/>
  <c r="O767" i="1"/>
  <c r="S767" i="1" s="1"/>
  <c r="O768" i="1"/>
  <c r="O769" i="1"/>
  <c r="O770" i="1"/>
  <c r="S770" i="1" s="1"/>
  <c r="O771" i="1"/>
  <c r="S771" i="1" s="1"/>
  <c r="O772" i="1"/>
  <c r="S772" i="1" s="1"/>
  <c r="O773" i="1"/>
  <c r="O774" i="1"/>
  <c r="O775" i="1"/>
  <c r="S775" i="1" s="1"/>
  <c r="O776" i="1"/>
  <c r="O777" i="1"/>
  <c r="S777" i="1" s="1"/>
  <c r="O778" i="1"/>
  <c r="O779" i="1"/>
  <c r="O780" i="1"/>
  <c r="S780" i="1" s="1"/>
  <c r="O781" i="1"/>
  <c r="O782" i="1"/>
  <c r="O783" i="1"/>
  <c r="S783" i="1" s="1"/>
  <c r="O784" i="1"/>
  <c r="O785" i="1"/>
  <c r="S785" i="1" s="1"/>
  <c r="O786" i="1"/>
  <c r="O787" i="1"/>
  <c r="O788" i="1"/>
  <c r="S788" i="1" s="1"/>
  <c r="O789" i="1"/>
  <c r="O790" i="1"/>
  <c r="O791" i="1"/>
  <c r="S791" i="1" s="1"/>
  <c r="O792" i="1"/>
  <c r="O793" i="1"/>
  <c r="S793" i="1" s="1"/>
  <c r="O794" i="1"/>
  <c r="O795" i="1"/>
  <c r="S795" i="1" s="1"/>
  <c r="O796" i="1"/>
  <c r="O797" i="1"/>
  <c r="O798" i="1"/>
  <c r="S798" i="1" s="1"/>
  <c r="O799" i="1"/>
  <c r="S799" i="1" s="1"/>
  <c r="O800" i="1"/>
  <c r="O801" i="1"/>
  <c r="S801" i="1" s="1"/>
  <c r="O802" i="1"/>
  <c r="S802" i="1" s="1"/>
  <c r="O803" i="1"/>
  <c r="O804" i="1"/>
  <c r="O805" i="1"/>
  <c r="O806" i="1"/>
  <c r="S806" i="1" s="1"/>
  <c r="O807" i="1"/>
  <c r="S807" i="1" s="1"/>
  <c r="O808" i="1"/>
  <c r="S808" i="1" s="1"/>
  <c r="O809" i="1"/>
  <c r="O810" i="1"/>
  <c r="O811" i="1"/>
  <c r="O812" i="1"/>
  <c r="S812" i="1" s="1"/>
  <c r="O813" i="1"/>
  <c r="O814" i="1"/>
  <c r="O815" i="1"/>
  <c r="O816" i="1"/>
  <c r="O817" i="1"/>
  <c r="S817" i="1" s="1"/>
  <c r="O818" i="1"/>
  <c r="S818" i="1" s="1"/>
  <c r="O819" i="1"/>
  <c r="O820" i="1"/>
  <c r="S820" i="1" s="1"/>
  <c r="O821" i="1"/>
  <c r="O822" i="1"/>
  <c r="O823" i="1"/>
  <c r="S823" i="1" s="1"/>
  <c r="O824" i="1"/>
  <c r="O825" i="1"/>
  <c r="O826" i="1"/>
  <c r="S826" i="1" s="1"/>
  <c r="O827" i="1"/>
  <c r="S827" i="1" s="1"/>
  <c r="O828" i="1"/>
  <c r="O829" i="1"/>
  <c r="O830" i="1"/>
  <c r="O831" i="1"/>
  <c r="S831" i="1" s="1"/>
  <c r="O832" i="1"/>
  <c r="S832" i="1" s="1"/>
  <c r="O833" i="1"/>
  <c r="O834" i="1"/>
  <c r="S834" i="1" s="1"/>
  <c r="O835" i="1"/>
  <c r="O836" i="1"/>
  <c r="S836" i="1" s="1"/>
  <c r="O837" i="1"/>
  <c r="O838" i="1"/>
  <c r="O839" i="1"/>
  <c r="S839" i="1" s="1"/>
  <c r="O840" i="1"/>
  <c r="O841" i="1"/>
  <c r="S841" i="1" s="1"/>
  <c r="O842" i="1"/>
  <c r="O843" i="1"/>
  <c r="S843" i="1" s="1"/>
  <c r="O844" i="1"/>
  <c r="S844" i="1" s="1"/>
  <c r="O845" i="1"/>
  <c r="O846" i="1"/>
  <c r="O847" i="1"/>
  <c r="S847" i="1" s="1"/>
  <c r="O848" i="1"/>
  <c r="S848" i="1" s="1"/>
  <c r="O849" i="1"/>
  <c r="S849" i="1" s="1"/>
  <c r="O850" i="1"/>
  <c r="O851" i="1"/>
  <c r="O852" i="1"/>
  <c r="S852" i="1" s="1"/>
  <c r="O853" i="1"/>
  <c r="O854" i="1"/>
  <c r="O855" i="1"/>
  <c r="S855" i="1" s="1"/>
  <c r="O856" i="1"/>
  <c r="O857" i="1"/>
  <c r="S857" i="1" s="1"/>
  <c r="O858" i="1"/>
  <c r="S858" i="1" s="1"/>
  <c r="O859" i="1"/>
  <c r="O860" i="1"/>
  <c r="O861" i="1"/>
  <c r="O862" i="1"/>
  <c r="S862" i="1" s="1"/>
  <c r="O863" i="1"/>
  <c r="S863" i="1" s="1"/>
  <c r="O864" i="1"/>
  <c r="S864" i="1" s="1"/>
  <c r="O865" i="1"/>
  <c r="S865" i="1" s="1"/>
  <c r="O866" i="1"/>
  <c r="O867" i="1"/>
  <c r="S867" i="1" s="1"/>
  <c r="O868" i="1"/>
  <c r="S868" i="1" s="1"/>
  <c r="O869" i="1"/>
  <c r="O870" i="1"/>
  <c r="O871" i="1"/>
  <c r="O872" i="1"/>
  <c r="O873" i="1"/>
  <c r="S873" i="1" s="1"/>
  <c r="O874" i="1"/>
  <c r="S874" i="1" s="1"/>
  <c r="O875" i="1"/>
  <c r="O876" i="1"/>
  <c r="S876" i="1" s="1"/>
  <c r="O877" i="1"/>
  <c r="O878" i="1"/>
  <c r="O879" i="1"/>
  <c r="O880" i="1"/>
  <c r="S880" i="1" s="1"/>
  <c r="O881" i="1"/>
  <c r="O882" i="1"/>
  <c r="S882" i="1" s="1"/>
  <c r="O883" i="1"/>
  <c r="S883" i="1" s="1"/>
  <c r="O884" i="1"/>
  <c r="S884" i="1" s="1"/>
  <c r="O885" i="1"/>
  <c r="O886" i="1"/>
  <c r="O887" i="1"/>
  <c r="S887" i="1" s="1"/>
  <c r="O888" i="1"/>
  <c r="O889" i="1"/>
  <c r="S889" i="1" s="1"/>
  <c r="O890" i="1"/>
  <c r="S890" i="1" s="1"/>
  <c r="O891" i="1"/>
  <c r="O892" i="1"/>
  <c r="O893" i="1"/>
  <c r="O894" i="1"/>
  <c r="O895" i="1"/>
  <c r="S895" i="1" s="1"/>
  <c r="O896" i="1"/>
  <c r="O897" i="1"/>
  <c r="O898" i="1"/>
  <c r="O899" i="1"/>
  <c r="S899" i="1" s="1"/>
  <c r="O900" i="1"/>
  <c r="S900" i="1" s="1"/>
  <c r="O901" i="1"/>
  <c r="O902" i="1"/>
  <c r="O903" i="1"/>
  <c r="S903" i="1" s="1"/>
  <c r="O904" i="1"/>
  <c r="S904" i="1" s="1"/>
  <c r="O905" i="1"/>
  <c r="S905" i="1" s="1"/>
  <c r="O906" i="1"/>
  <c r="O907" i="1"/>
  <c r="O908" i="1"/>
  <c r="S908" i="1" s="1"/>
  <c r="O909" i="1"/>
  <c r="O910" i="1"/>
  <c r="O911" i="1"/>
  <c r="S911" i="1" s="1"/>
  <c r="O912" i="1"/>
  <c r="O913" i="1"/>
  <c r="S913" i="1" s="1"/>
  <c r="O914" i="1"/>
  <c r="S914" i="1" s="1"/>
  <c r="O915" i="1"/>
  <c r="O916" i="1"/>
  <c r="O917" i="1"/>
  <c r="O918" i="1"/>
  <c r="S918" i="1" s="1"/>
  <c r="O919" i="1"/>
  <c r="S919" i="1" s="1"/>
  <c r="O920" i="1"/>
  <c r="S920" i="1" s="1"/>
  <c r="O921" i="1"/>
  <c r="S921" i="1" s="1"/>
  <c r="O922" i="1"/>
  <c r="O923" i="1"/>
  <c r="S923" i="1" s="1"/>
  <c r="O924" i="1"/>
  <c r="O925" i="1"/>
  <c r="O926" i="1"/>
  <c r="O927" i="1"/>
  <c r="S927" i="1" s="1"/>
  <c r="O928" i="1"/>
  <c r="O929" i="1"/>
  <c r="S929" i="1" s="1"/>
  <c r="O930" i="1"/>
  <c r="O931" i="1"/>
  <c r="S931" i="1" s="1"/>
  <c r="O932" i="1"/>
  <c r="O933" i="1"/>
  <c r="O934" i="1"/>
  <c r="O935" i="1"/>
  <c r="S935" i="1" s="1"/>
  <c r="O936" i="1"/>
  <c r="S936" i="1" s="1"/>
  <c r="O937" i="1"/>
  <c r="O938" i="1"/>
  <c r="O939" i="1"/>
  <c r="S939" i="1" s="1"/>
  <c r="O940" i="1"/>
  <c r="S940" i="1" s="1"/>
  <c r="O941" i="1"/>
  <c r="O942" i="1"/>
  <c r="O943" i="1"/>
  <c r="O944" i="1"/>
  <c r="S944" i="1" s="1"/>
  <c r="O945" i="1"/>
  <c r="S945" i="1" s="1"/>
  <c r="O946" i="1"/>
  <c r="O947" i="1"/>
  <c r="O948" i="1"/>
  <c r="S948" i="1" s="1"/>
  <c r="O949" i="1"/>
  <c r="O950" i="1"/>
  <c r="O951" i="1"/>
  <c r="S951" i="1" s="1"/>
  <c r="O952" i="1"/>
  <c r="O953" i="1"/>
  <c r="O954" i="1"/>
  <c r="O955" i="1"/>
  <c r="S955" i="1" s="1"/>
  <c r="O956" i="1"/>
  <c r="S956" i="1" s="1"/>
  <c r="O957" i="1"/>
  <c r="O958" i="1"/>
  <c r="O959" i="1"/>
  <c r="S959" i="1" s="1"/>
  <c r="O960" i="1"/>
  <c r="S960" i="1" s="1"/>
  <c r="O961" i="1"/>
  <c r="O962" i="1"/>
  <c r="O963" i="1"/>
  <c r="O964" i="1"/>
  <c r="S964" i="1" s="1"/>
  <c r="O965" i="1"/>
  <c r="O966" i="1"/>
  <c r="O967" i="1"/>
  <c r="S967" i="1" s="1"/>
  <c r="O968" i="1"/>
  <c r="O969" i="1"/>
  <c r="S969" i="1" s="1"/>
  <c r="O970" i="1"/>
  <c r="O971" i="1"/>
  <c r="S971" i="1" s="1"/>
  <c r="O972" i="1"/>
  <c r="O973" i="1"/>
  <c r="O974" i="1"/>
  <c r="S974" i="1" s="1"/>
  <c r="O975" i="1"/>
  <c r="S975" i="1" s="1"/>
  <c r="O976" i="1"/>
  <c r="S976" i="1" s="1"/>
  <c r="O977" i="1"/>
  <c r="S977" i="1" s="1"/>
  <c r="O978" i="1"/>
  <c r="O979" i="1"/>
  <c r="O980" i="1"/>
  <c r="S980" i="1" s="1"/>
  <c r="O981" i="1"/>
  <c r="O982" i="1"/>
  <c r="O983" i="1"/>
  <c r="S983" i="1" s="1"/>
  <c r="O984" i="1"/>
  <c r="O985" i="1"/>
  <c r="S985" i="1" s="1"/>
  <c r="O986" i="1"/>
  <c r="Q986" i="1" s="1"/>
  <c r="O987" i="1"/>
  <c r="S987" i="1" s="1"/>
  <c r="O988" i="1"/>
  <c r="O989" i="1"/>
  <c r="O990" i="1"/>
  <c r="O991" i="1"/>
  <c r="S991" i="1" s="1"/>
  <c r="O992" i="1"/>
  <c r="O993" i="1"/>
  <c r="S993" i="1" s="1"/>
  <c r="O994" i="1"/>
  <c r="O995" i="1"/>
  <c r="S995" i="1" s="1"/>
  <c r="O996" i="1"/>
  <c r="O997" i="1"/>
  <c r="O998" i="1"/>
  <c r="O999" i="1"/>
  <c r="O1000" i="1"/>
  <c r="O1001" i="1"/>
  <c r="S1001" i="1" s="1"/>
  <c r="O1002" i="1"/>
  <c r="O1003" i="1"/>
  <c r="O1004" i="1"/>
  <c r="S1004" i="1" s="1"/>
  <c r="O1005" i="1"/>
  <c r="O1006" i="1"/>
  <c r="O1007" i="1"/>
  <c r="O1008" i="1"/>
  <c r="O1009" i="1"/>
  <c r="O1010" i="1"/>
  <c r="O1011" i="1"/>
  <c r="S1011" i="1" s="1"/>
  <c r="O1012" i="1"/>
  <c r="S1012" i="1" s="1"/>
  <c r="O1013" i="1"/>
  <c r="O1014" i="1"/>
  <c r="O1015" i="1"/>
  <c r="S1015" i="1" s="1"/>
  <c r="O1016" i="1"/>
  <c r="O1017" i="1"/>
  <c r="S1017" i="1" s="1"/>
  <c r="O1018" i="1"/>
  <c r="O1019" i="1"/>
  <c r="O1020" i="1"/>
  <c r="S1020" i="1" s="1"/>
  <c r="O1021" i="1"/>
  <c r="O1022" i="1"/>
  <c r="O1023" i="1"/>
  <c r="S1023" i="1" s="1"/>
  <c r="O1024" i="1"/>
  <c r="O1025" i="1"/>
  <c r="S1025" i="1" s="1"/>
  <c r="O1026" i="1"/>
  <c r="O1027" i="1"/>
  <c r="S1027" i="1" s="1"/>
  <c r="O1028" i="1"/>
  <c r="O1029" i="1"/>
  <c r="S1029" i="1" s="1"/>
  <c r="O1030" i="1"/>
  <c r="S1030" i="1" s="1"/>
  <c r="O1031" i="1"/>
  <c r="O1032" i="1"/>
  <c r="Q1032" i="1" s="1"/>
  <c r="O1033" i="1"/>
  <c r="S1033" i="1" s="1"/>
  <c r="O1034" i="1"/>
  <c r="O1035" i="1"/>
  <c r="O1036" i="1"/>
  <c r="O1037" i="1"/>
  <c r="S1037" i="1" s="1"/>
  <c r="O1038" i="1"/>
  <c r="S1038" i="1" s="1"/>
  <c r="O1039" i="1"/>
  <c r="S1039" i="1" s="1"/>
  <c r="O1040" i="1"/>
  <c r="O1041" i="1"/>
  <c r="O1042" i="1"/>
  <c r="O1043" i="1"/>
  <c r="O1044" i="1"/>
  <c r="O1045" i="1"/>
  <c r="S1045" i="1" s="1"/>
  <c r="O1046" i="1"/>
  <c r="S1046" i="1" s="1"/>
  <c r="O1047" i="1"/>
  <c r="O1048" i="1"/>
  <c r="O1049" i="1"/>
  <c r="S1049" i="1" s="1"/>
  <c r="O1050" i="1"/>
  <c r="O1051" i="1"/>
  <c r="O1052" i="1"/>
  <c r="O1053" i="1"/>
  <c r="O1054" i="1"/>
  <c r="S1054" i="1" s="1"/>
  <c r="O1055" i="1"/>
  <c r="S1055" i="1" s="1"/>
  <c r="O1056" i="1"/>
  <c r="Q1056" i="1" s="1"/>
  <c r="O1057" i="1"/>
  <c r="O1058" i="1"/>
  <c r="O1059" i="1"/>
  <c r="S1059" i="1" s="1"/>
  <c r="O1060" i="1"/>
  <c r="S1060" i="1" s="1"/>
  <c r="O1061" i="1"/>
  <c r="O1062" i="1"/>
  <c r="S1062" i="1" s="1"/>
  <c r="O1063" i="1"/>
  <c r="O1064" i="1"/>
  <c r="O1065" i="1"/>
  <c r="S1065" i="1" s="1"/>
  <c r="O1066" i="1"/>
  <c r="O1067" i="1"/>
  <c r="O1068" i="1"/>
  <c r="S1068" i="1" s="1"/>
  <c r="O1069" i="1"/>
  <c r="S1069" i="1" s="1"/>
  <c r="O1070" i="1"/>
  <c r="S1070" i="1" s="1"/>
  <c r="O1071" i="1"/>
  <c r="S1071" i="1" s="1"/>
  <c r="O1072" i="1"/>
  <c r="O1073" i="1"/>
  <c r="O1074" i="1"/>
  <c r="O1075" i="1"/>
  <c r="S1075" i="1" s="1"/>
  <c r="O1076" i="1"/>
  <c r="S1076" i="1" s="1"/>
  <c r="O1077" i="1"/>
  <c r="O1078" i="1"/>
  <c r="S1078" i="1" s="1"/>
  <c r="O1079" i="1"/>
  <c r="S1079" i="1" s="1"/>
  <c r="O1080" i="1"/>
  <c r="O1081" i="1"/>
  <c r="O1082" i="1"/>
  <c r="O1083" i="1"/>
  <c r="O1084" i="1"/>
  <c r="S1084" i="1" s="1"/>
  <c r="O1085" i="1"/>
  <c r="S1085" i="1" s="1"/>
  <c r="O1086" i="1"/>
  <c r="S1086" i="1" s="1"/>
  <c r="O1087" i="1"/>
  <c r="S1087" i="1" s="1"/>
  <c r="O1088" i="1"/>
  <c r="O1089" i="1"/>
  <c r="S1089" i="1" s="1"/>
  <c r="O1090" i="1"/>
  <c r="O1091" i="1"/>
  <c r="S1091" i="1" s="1"/>
  <c r="O1092" i="1"/>
  <c r="S1092" i="1" s="1"/>
  <c r="O1093" i="1"/>
  <c r="O1094" i="1"/>
  <c r="O1095" i="1"/>
  <c r="O1096" i="1"/>
  <c r="O1097" i="1"/>
  <c r="S1097" i="1" s="1"/>
  <c r="O1098" i="1"/>
  <c r="O1099" i="1"/>
  <c r="S1099" i="1" s="1"/>
  <c r="O1100" i="1"/>
  <c r="O1101" i="1"/>
  <c r="O1102" i="1"/>
  <c r="O1103" i="1"/>
  <c r="S1103" i="1" s="1"/>
  <c r="O1104" i="1"/>
  <c r="O1105" i="1"/>
  <c r="S1105" i="1" s="1"/>
  <c r="O1106" i="1"/>
  <c r="O1107" i="1"/>
  <c r="O1108" i="1"/>
  <c r="O1109" i="1"/>
  <c r="O1110" i="1"/>
  <c r="O1111" i="1"/>
  <c r="S1111" i="1" s="1"/>
  <c r="O1112" i="1"/>
  <c r="O1113" i="1"/>
  <c r="S1113" i="1" s="1"/>
  <c r="O1114" i="1"/>
  <c r="O1115" i="1"/>
  <c r="S1115" i="1" s="1"/>
  <c r="O1116" i="1"/>
  <c r="O1117" i="1"/>
  <c r="O1118" i="1"/>
  <c r="O1119" i="1"/>
  <c r="S1119" i="1" s="1"/>
  <c r="O1120" i="1"/>
  <c r="O1121" i="1"/>
  <c r="S1121" i="1" s="1"/>
  <c r="O1122" i="1"/>
  <c r="O1123" i="1"/>
  <c r="S1123" i="1" s="1"/>
  <c r="O1124" i="1"/>
  <c r="O1125" i="1"/>
  <c r="O1126" i="1"/>
  <c r="O1127" i="1"/>
  <c r="O1128" i="1"/>
  <c r="O1129" i="1"/>
  <c r="S1129" i="1" s="1"/>
  <c r="O1130" i="1"/>
  <c r="O1131" i="1"/>
  <c r="O1132" i="1"/>
  <c r="S1132" i="1" s="1"/>
  <c r="O1133" i="1"/>
  <c r="S1133" i="1" s="1"/>
  <c r="O1134" i="1"/>
  <c r="O1135" i="1"/>
  <c r="O1136" i="1"/>
  <c r="O1137" i="1"/>
  <c r="O1138" i="1"/>
  <c r="O1139" i="1"/>
  <c r="O1140" i="1"/>
  <c r="S1140" i="1" s="1"/>
  <c r="O1141" i="1"/>
  <c r="S1141" i="1" s="1"/>
  <c r="O1142" i="1"/>
  <c r="O1143" i="1"/>
  <c r="O1144" i="1"/>
  <c r="Q1144" i="1" s="1"/>
  <c r="O1145" i="1"/>
  <c r="S1145" i="1" s="1"/>
  <c r="O1146" i="1"/>
  <c r="O1147" i="1"/>
  <c r="O1148" i="1"/>
  <c r="O1149" i="1"/>
  <c r="O1150" i="1"/>
  <c r="S1150" i="1" s="1"/>
  <c r="O1151" i="1"/>
  <c r="O1152" i="1"/>
  <c r="O1153" i="1"/>
  <c r="S1153" i="1" s="1"/>
  <c r="O1154" i="1"/>
  <c r="O1155" i="1"/>
  <c r="S1155" i="1" s="1"/>
  <c r="O1156" i="1"/>
  <c r="Q1156" i="1" s="1"/>
  <c r="O1157" i="1"/>
  <c r="O1158" i="1"/>
  <c r="S1158" i="1" s="1"/>
  <c r="O1159" i="1"/>
  <c r="O1160" i="1"/>
  <c r="O1161" i="1"/>
  <c r="S1161" i="1" s="1"/>
  <c r="O1162" i="1"/>
  <c r="O1163" i="1"/>
  <c r="S1163" i="1" s="1"/>
  <c r="O1164" i="1"/>
  <c r="Q1164" i="1" s="1"/>
  <c r="O1165" i="1"/>
  <c r="S1165" i="1" s="1"/>
  <c r="O1166" i="1"/>
  <c r="O1167" i="1"/>
  <c r="O1168" i="1"/>
  <c r="O1169" i="1"/>
  <c r="S1169" i="1" s="1"/>
  <c r="O1170" i="1"/>
  <c r="O1171" i="1"/>
  <c r="S1171" i="1" s="1"/>
  <c r="O1172" i="1"/>
  <c r="O1173" i="1"/>
  <c r="O1174" i="1"/>
  <c r="O1175" i="1"/>
  <c r="O1176" i="1"/>
  <c r="O1177" i="1"/>
  <c r="S1177" i="1" s="1"/>
  <c r="O1178" i="1"/>
  <c r="O1179" i="1"/>
  <c r="O1180" i="1"/>
  <c r="O1181" i="1"/>
  <c r="O1182" i="1"/>
  <c r="O1183" i="1"/>
  <c r="O1184" i="1"/>
  <c r="O1185" i="1"/>
  <c r="S1185" i="1" s="1"/>
  <c r="O1186" i="1"/>
  <c r="O1187" i="1"/>
  <c r="S1187" i="1" s="1"/>
  <c r="O1188" i="1"/>
  <c r="O1189" i="1"/>
  <c r="O1190" i="1"/>
  <c r="O1191" i="1"/>
  <c r="O1192" i="1"/>
  <c r="O1193" i="1"/>
  <c r="S1193" i="1" s="1"/>
  <c r="O1194" i="1"/>
  <c r="O1195" i="1"/>
  <c r="O1196" i="1"/>
  <c r="O1197" i="1"/>
  <c r="O1198" i="1"/>
  <c r="O1199" i="1"/>
  <c r="O1200" i="1"/>
  <c r="O1201" i="1"/>
  <c r="S1201" i="1" s="1"/>
  <c r="O1202" i="1"/>
  <c r="O1203" i="1"/>
  <c r="S1203" i="1" s="1"/>
  <c r="O1204" i="1"/>
  <c r="Q1204" i="1" s="1"/>
  <c r="O1205" i="1"/>
  <c r="O1206" i="1"/>
  <c r="Q1206" i="1" s="1"/>
  <c r="O1207" i="1"/>
  <c r="O1208" i="1"/>
  <c r="O1209" i="1"/>
  <c r="S1209" i="1" s="1"/>
  <c r="O1210" i="1"/>
  <c r="O1211" i="1"/>
  <c r="O1212" i="1"/>
  <c r="O1213" i="1"/>
  <c r="O1214" i="1"/>
  <c r="Q1214" i="1" s="1"/>
  <c r="O1215" i="1"/>
  <c r="O1216" i="1"/>
  <c r="O1217" i="1"/>
  <c r="S1217" i="1" s="1"/>
  <c r="O1218" i="1"/>
  <c r="O1219" i="1"/>
  <c r="S1219" i="1" s="1"/>
  <c r="O1220" i="1"/>
  <c r="Q1220" i="1" s="1"/>
  <c r="O1221" i="1"/>
  <c r="O1222" i="1"/>
  <c r="Q1222" i="1" s="1"/>
  <c r="O1223" i="1"/>
  <c r="O1224" i="1"/>
  <c r="O1225" i="1"/>
  <c r="S1225" i="1" s="1"/>
  <c r="O1226" i="1"/>
  <c r="O1227" i="1"/>
  <c r="O1228" i="1"/>
  <c r="O1229" i="1"/>
  <c r="O1230" i="1"/>
  <c r="Q1230" i="1" s="1"/>
  <c r="O1231" i="1"/>
  <c r="O1232" i="1"/>
  <c r="Q1232" i="1" s="1"/>
  <c r="O1233" i="1"/>
  <c r="S1233" i="1" s="1"/>
  <c r="O1234" i="1"/>
  <c r="O1235" i="1"/>
  <c r="S1235" i="1" s="1"/>
  <c r="O1236" i="1"/>
  <c r="Q1236" i="1" s="1"/>
  <c r="O1237" i="1"/>
  <c r="O1238" i="1"/>
  <c r="Q1238" i="1" s="1"/>
  <c r="O1239" i="1"/>
  <c r="O1240" i="1"/>
  <c r="O1241" i="1"/>
  <c r="O1242" i="1"/>
  <c r="O1243" i="1"/>
  <c r="O1244" i="1"/>
  <c r="O1245" i="1"/>
  <c r="O1246" i="1"/>
  <c r="Q1246" i="1" s="1"/>
  <c r="O1247" i="1"/>
  <c r="O1248" i="1"/>
  <c r="O1249" i="1"/>
  <c r="O1250" i="1"/>
  <c r="O1251" i="1"/>
  <c r="S1251" i="1" s="1"/>
  <c r="O1252" i="1"/>
  <c r="O1253" i="1"/>
  <c r="O1254" i="1"/>
  <c r="O1255" i="1"/>
  <c r="O1256" i="1"/>
  <c r="O1257" i="1"/>
  <c r="O1258" i="1"/>
  <c r="O1259" i="1"/>
  <c r="S1259" i="1" s="1"/>
  <c r="O1260" i="1"/>
  <c r="O1261" i="1"/>
  <c r="O1262" i="1"/>
  <c r="Q1262" i="1" s="1"/>
  <c r="O1263" i="1"/>
  <c r="O1264" i="1"/>
  <c r="O1265" i="1"/>
  <c r="O1266" i="1"/>
  <c r="O1267" i="1"/>
  <c r="O1268" i="1"/>
  <c r="O1269" i="1"/>
  <c r="O1270" i="1"/>
  <c r="Q1270" i="1" s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S1283" i="1" s="1"/>
  <c r="O1284" i="1"/>
  <c r="O1285" i="1"/>
  <c r="Q1285" i="1" s="1"/>
  <c r="O1286" i="1"/>
  <c r="Q1286" i="1" s="1"/>
  <c r="O1287" i="1"/>
  <c r="O1288" i="1"/>
  <c r="O1289" i="1"/>
  <c r="O1290" i="1"/>
  <c r="O1291" i="1"/>
  <c r="O1292" i="1"/>
  <c r="O1293" i="1"/>
  <c r="O1294" i="1"/>
  <c r="Q1294" i="1" s="1"/>
  <c r="O1295" i="1"/>
  <c r="O1296" i="1"/>
  <c r="O1297" i="1"/>
  <c r="O1298" i="1"/>
  <c r="O1299" i="1"/>
  <c r="S1299" i="1" s="1"/>
  <c r="O1300" i="1"/>
  <c r="O1301" i="1"/>
  <c r="O1302" i="1"/>
  <c r="O1303" i="1"/>
  <c r="O1304" i="1"/>
  <c r="O1305" i="1"/>
  <c r="O1306" i="1"/>
  <c r="O1307" i="1"/>
  <c r="S1307" i="1" s="1"/>
  <c r="O1308" i="1"/>
  <c r="O1309" i="1"/>
  <c r="O1310" i="1"/>
  <c r="O1311" i="1"/>
  <c r="O3" i="1"/>
  <c r="S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E3" i="2"/>
  <c r="E4" i="2"/>
  <c r="E2" i="2"/>
  <c r="B3" i="2"/>
  <c r="B4" i="2"/>
  <c r="B2" i="2"/>
  <c r="Q1274" i="1" l="1"/>
  <c r="Q1266" i="1"/>
  <c r="Q402" i="1"/>
  <c r="Q1290" i="1"/>
  <c r="Q1011" i="1"/>
  <c r="Q914" i="1"/>
  <c r="Q636" i="1"/>
  <c r="Q274" i="1"/>
  <c r="Q5" i="1"/>
  <c r="Q1282" i="1"/>
  <c r="Q50" i="1"/>
  <c r="Q32" i="1"/>
  <c r="Q1307" i="1"/>
  <c r="Q884" i="1"/>
  <c r="Q628" i="1"/>
  <c r="Q260" i="1"/>
  <c r="Q1298" i="1"/>
  <c r="Q1140" i="1"/>
  <c r="Q848" i="1"/>
  <c r="Q552" i="1"/>
  <c r="Q236" i="1"/>
  <c r="Q1306" i="1"/>
  <c r="Q746" i="1"/>
  <c r="Q1099" i="1"/>
  <c r="Q836" i="1"/>
  <c r="Q547" i="1"/>
  <c r="Q172" i="1"/>
  <c r="Q802" i="1"/>
  <c r="Q1098" i="1"/>
  <c r="S1303" i="1"/>
  <c r="S1295" i="1"/>
  <c r="S1287" i="1"/>
  <c r="S1279" i="1"/>
  <c r="S1271" i="1"/>
  <c r="S1263" i="1"/>
  <c r="S1255" i="1"/>
  <c r="S1247" i="1"/>
  <c r="S1239" i="1"/>
  <c r="S1231" i="1"/>
  <c r="S1223" i="1"/>
  <c r="S1215" i="1"/>
  <c r="S1207" i="1"/>
  <c r="S1199" i="1"/>
  <c r="S1191" i="1"/>
  <c r="S1183" i="1"/>
  <c r="S1175" i="1"/>
  <c r="S1167" i="1"/>
  <c r="S1135" i="1"/>
  <c r="Q1085" i="1"/>
  <c r="Q899" i="1"/>
  <c r="Q652" i="1"/>
  <c r="Q536" i="1"/>
  <c r="Q361" i="1"/>
  <c r="Q249" i="1"/>
  <c r="Q152" i="1"/>
  <c r="Q4" i="1"/>
  <c r="Q1141" i="1"/>
  <c r="Q1248" i="1"/>
  <c r="Q992" i="1"/>
  <c r="Q976" i="1"/>
  <c r="Q360" i="1"/>
  <c r="Q904" i="1"/>
  <c r="Q680" i="1"/>
  <c r="Q1069" i="1"/>
  <c r="Q880" i="1"/>
  <c r="Q761" i="1"/>
  <c r="Q480" i="1"/>
  <c r="Q1193" i="1"/>
  <c r="Q1045" i="1"/>
  <c r="Q948" i="1"/>
  <c r="Q876" i="1"/>
  <c r="Q752" i="1"/>
  <c r="Q616" i="1"/>
  <c r="Q464" i="1"/>
  <c r="Q336" i="1"/>
  <c r="Q212" i="1"/>
  <c r="Q104" i="1"/>
  <c r="Q1309" i="1"/>
  <c r="Q1301" i="1"/>
  <c r="Q1293" i="1"/>
  <c r="Q1269" i="1"/>
  <c r="Q1253" i="1"/>
  <c r="Q1237" i="1"/>
  <c r="Q168" i="1"/>
  <c r="Q1037" i="1"/>
  <c r="Q940" i="1"/>
  <c r="Q873" i="1"/>
  <c r="Q572" i="1"/>
  <c r="Q436" i="1"/>
  <c r="Q315" i="1"/>
  <c r="Q192" i="1"/>
  <c r="Q960" i="1"/>
  <c r="Q224" i="1"/>
  <c r="Q923" i="1"/>
  <c r="Q864" i="1"/>
  <c r="Q739" i="1"/>
  <c r="Q561" i="1"/>
  <c r="Q411" i="1"/>
  <c r="Q280" i="1"/>
  <c r="Q180" i="1"/>
  <c r="Q44" i="1"/>
  <c r="Q918" i="1"/>
  <c r="Q654" i="1"/>
  <c r="Q78" i="1"/>
  <c r="T785" i="1"/>
  <c r="T777" i="1"/>
  <c r="T761" i="1"/>
  <c r="T753" i="1"/>
  <c r="T745" i="1"/>
  <c r="T737" i="1"/>
  <c r="T729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593" i="1"/>
  <c r="T585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S1198" i="1"/>
  <c r="Q1198" i="1"/>
  <c r="S1174" i="1"/>
  <c r="Q1174" i="1"/>
  <c r="S1166" i="1"/>
  <c r="Q1166" i="1"/>
  <c r="S1142" i="1"/>
  <c r="Q1142" i="1"/>
  <c r="S1118" i="1"/>
  <c r="Q1118" i="1"/>
  <c r="S1006" i="1"/>
  <c r="Q1006" i="1"/>
  <c r="S966" i="1"/>
  <c r="Q966" i="1"/>
  <c r="S942" i="1"/>
  <c r="Q942" i="1"/>
  <c r="S910" i="1"/>
  <c r="Q910" i="1"/>
  <c r="S830" i="1"/>
  <c r="Q830" i="1"/>
  <c r="S814" i="1"/>
  <c r="Q814" i="1"/>
  <c r="S790" i="1"/>
  <c r="Q790" i="1"/>
  <c r="S758" i="1"/>
  <c r="Q758" i="1"/>
  <c r="S734" i="1"/>
  <c r="Q734" i="1"/>
  <c r="S710" i="1"/>
  <c r="Q710" i="1"/>
  <c r="S686" i="1"/>
  <c r="Q686" i="1"/>
  <c r="S662" i="1"/>
  <c r="Q662" i="1"/>
  <c r="S638" i="1"/>
  <c r="Q638" i="1"/>
  <c r="S606" i="1"/>
  <c r="Q606" i="1"/>
  <c r="S518" i="1"/>
  <c r="Q518" i="1"/>
  <c r="S486" i="1"/>
  <c r="Q486" i="1"/>
  <c r="S470" i="1"/>
  <c r="Q470" i="1"/>
  <c r="S430" i="1"/>
  <c r="Q430" i="1"/>
  <c r="S406" i="1"/>
  <c r="Q406" i="1"/>
  <c r="S374" i="1"/>
  <c r="Q374" i="1"/>
  <c r="S302" i="1"/>
  <c r="Q302" i="1"/>
  <c r="S278" i="1"/>
  <c r="Q278" i="1"/>
  <c r="S246" i="1"/>
  <c r="Q246" i="1"/>
  <c r="S182" i="1"/>
  <c r="Q182" i="1"/>
  <c r="S158" i="1"/>
  <c r="Q158" i="1"/>
  <c r="S134" i="1"/>
  <c r="Q134" i="1"/>
  <c r="S110" i="1"/>
  <c r="Q110" i="1"/>
  <c r="S54" i="1"/>
  <c r="Q54" i="1"/>
  <c r="Q590" i="1"/>
  <c r="Q862" i="1"/>
  <c r="Q462" i="1"/>
  <c r="Q70" i="1"/>
  <c r="Q1210" i="1"/>
  <c r="Q1066" i="1"/>
  <c r="Q62" i="1"/>
  <c r="S1190" i="1"/>
  <c r="Q1190" i="1"/>
  <c r="S1134" i="1"/>
  <c r="Q1134" i="1"/>
  <c r="S1110" i="1"/>
  <c r="Q1110" i="1"/>
  <c r="S1094" i="1"/>
  <c r="Q1094" i="1"/>
  <c r="S886" i="1"/>
  <c r="Q886" i="1"/>
  <c r="S854" i="1"/>
  <c r="Q854" i="1"/>
  <c r="S766" i="1"/>
  <c r="Q766" i="1"/>
  <c r="S726" i="1"/>
  <c r="Q726" i="1"/>
  <c r="S646" i="1"/>
  <c r="Q646" i="1"/>
  <c r="S622" i="1"/>
  <c r="Q622" i="1"/>
  <c r="S574" i="1"/>
  <c r="Q574" i="1"/>
  <c r="S534" i="1"/>
  <c r="Q534" i="1"/>
  <c r="S494" i="1"/>
  <c r="Q494" i="1"/>
  <c r="S454" i="1"/>
  <c r="Q454" i="1"/>
  <c r="S422" i="1"/>
  <c r="Q422" i="1"/>
  <c r="S390" i="1"/>
  <c r="Q390" i="1"/>
  <c r="S366" i="1"/>
  <c r="Q366" i="1"/>
  <c r="S342" i="1"/>
  <c r="Q342" i="1"/>
  <c r="S310" i="1"/>
  <c r="Q310" i="1"/>
  <c r="S270" i="1"/>
  <c r="Q270" i="1"/>
  <c r="S230" i="1"/>
  <c r="Q230" i="1"/>
  <c r="S174" i="1"/>
  <c r="Q174" i="1"/>
  <c r="S102" i="1"/>
  <c r="Q102" i="1"/>
  <c r="S86" i="1"/>
  <c r="Q86" i="1"/>
  <c r="S38" i="1"/>
  <c r="Q38" i="1"/>
  <c r="S30" i="1"/>
  <c r="Q30" i="1"/>
  <c r="S6" i="1"/>
  <c r="Q6" i="1"/>
  <c r="Q670" i="1"/>
  <c r="Q974" i="1"/>
  <c r="Q550" i="1"/>
  <c r="Q334" i="1"/>
  <c r="Q150" i="1"/>
  <c r="S1182" i="1"/>
  <c r="Q1182" i="1"/>
  <c r="S1126" i="1"/>
  <c r="Q1126" i="1"/>
  <c r="S1102" i="1"/>
  <c r="Q1102" i="1"/>
  <c r="S1022" i="1"/>
  <c r="Q1022" i="1"/>
  <c r="S998" i="1"/>
  <c r="Q998" i="1"/>
  <c r="S958" i="1"/>
  <c r="Q958" i="1"/>
  <c r="S934" i="1"/>
  <c r="Q934" i="1"/>
  <c r="S902" i="1"/>
  <c r="Q902" i="1"/>
  <c r="S878" i="1"/>
  <c r="Q878" i="1"/>
  <c r="S846" i="1"/>
  <c r="Q846" i="1"/>
  <c r="S822" i="1"/>
  <c r="Q822" i="1"/>
  <c r="S782" i="1"/>
  <c r="Q782" i="1"/>
  <c r="S742" i="1"/>
  <c r="Q742" i="1"/>
  <c r="S702" i="1"/>
  <c r="Q702" i="1"/>
  <c r="S582" i="1"/>
  <c r="Q582" i="1"/>
  <c r="S558" i="1"/>
  <c r="Q558" i="1"/>
  <c r="S526" i="1"/>
  <c r="Q526" i="1"/>
  <c r="S510" i="1"/>
  <c r="Q510" i="1"/>
  <c r="S478" i="1"/>
  <c r="Q478" i="1"/>
  <c r="S446" i="1"/>
  <c r="Q446" i="1"/>
  <c r="S414" i="1"/>
  <c r="Q414" i="1"/>
  <c r="S382" i="1"/>
  <c r="Q382" i="1"/>
  <c r="S350" i="1"/>
  <c r="Q350" i="1"/>
  <c r="S318" i="1"/>
  <c r="Q318" i="1"/>
  <c r="S286" i="1"/>
  <c r="Q286" i="1"/>
  <c r="S262" i="1"/>
  <c r="Q262" i="1"/>
  <c r="S238" i="1"/>
  <c r="Q238" i="1"/>
  <c r="S214" i="1"/>
  <c r="Q214" i="1"/>
  <c r="S190" i="1"/>
  <c r="Q190" i="1"/>
  <c r="S166" i="1"/>
  <c r="Q166" i="1"/>
  <c r="S142" i="1"/>
  <c r="Q142" i="1"/>
  <c r="S118" i="1"/>
  <c r="Q118" i="1"/>
  <c r="S94" i="1"/>
  <c r="Q94" i="1"/>
  <c r="S46" i="1"/>
  <c r="Q46" i="1"/>
  <c r="S22" i="1"/>
  <c r="Q22" i="1"/>
  <c r="Q1150" i="1"/>
  <c r="Q806" i="1"/>
  <c r="Q206" i="1"/>
  <c r="Q126" i="1"/>
  <c r="S1014" i="1"/>
  <c r="Q1014" i="1"/>
  <c r="S990" i="1"/>
  <c r="Q990" i="1"/>
  <c r="S982" i="1"/>
  <c r="Q982" i="1"/>
  <c r="S950" i="1"/>
  <c r="Q950" i="1"/>
  <c r="S926" i="1"/>
  <c r="Q926" i="1"/>
  <c r="S894" i="1"/>
  <c r="Q894" i="1"/>
  <c r="S870" i="1"/>
  <c r="Q870" i="1"/>
  <c r="S838" i="1"/>
  <c r="Q838" i="1"/>
  <c r="S774" i="1"/>
  <c r="Q774" i="1"/>
  <c r="S750" i="1"/>
  <c r="Q750" i="1"/>
  <c r="S718" i="1"/>
  <c r="Q718" i="1"/>
  <c r="S694" i="1"/>
  <c r="Q694" i="1"/>
  <c r="S630" i="1"/>
  <c r="Q630" i="1"/>
  <c r="S566" i="1"/>
  <c r="Q566" i="1"/>
  <c r="S542" i="1"/>
  <c r="Q542" i="1"/>
  <c r="S502" i="1"/>
  <c r="Q502" i="1"/>
  <c r="S438" i="1"/>
  <c r="Q438" i="1"/>
  <c r="S358" i="1"/>
  <c r="Q358" i="1"/>
  <c r="S326" i="1"/>
  <c r="Q326" i="1"/>
  <c r="S294" i="1"/>
  <c r="Q294" i="1"/>
  <c r="S254" i="1"/>
  <c r="Q254" i="1"/>
  <c r="S222" i="1"/>
  <c r="Q222" i="1"/>
  <c r="Q798" i="1"/>
  <c r="Q678" i="1"/>
  <c r="Q598" i="1"/>
  <c r="Q14" i="1"/>
  <c r="Q614" i="1"/>
  <c r="Q398" i="1"/>
  <c r="Q198" i="1"/>
  <c r="Q587" i="1"/>
  <c r="Q322" i="1"/>
  <c r="Q122" i="1"/>
  <c r="Q51" i="1"/>
  <c r="Q1278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Q1302" i="1"/>
  <c r="S1291" i="1"/>
  <c r="Q1291" i="1"/>
  <c r="S1267" i="1"/>
  <c r="Q1267" i="1"/>
  <c r="S1147" i="1"/>
  <c r="Q1147" i="1"/>
  <c r="S1139" i="1"/>
  <c r="Q1139" i="1"/>
  <c r="S1043" i="1"/>
  <c r="Q1043" i="1"/>
  <c r="S859" i="1"/>
  <c r="Q859" i="1"/>
  <c r="S811" i="1"/>
  <c r="Q811" i="1"/>
  <c r="S803" i="1"/>
  <c r="Q803" i="1"/>
  <c r="S715" i="1"/>
  <c r="Q715" i="1"/>
  <c r="S699" i="1"/>
  <c r="Q699" i="1"/>
  <c r="S611" i="1"/>
  <c r="Q611" i="1"/>
  <c r="S603" i="1"/>
  <c r="Q603" i="1"/>
  <c r="S539" i="1"/>
  <c r="Q539" i="1"/>
  <c r="S515" i="1"/>
  <c r="Q515" i="1"/>
  <c r="S499" i="1"/>
  <c r="Q499" i="1"/>
  <c r="S387" i="1"/>
  <c r="Q387" i="1"/>
  <c r="S347" i="1"/>
  <c r="Q347" i="1"/>
  <c r="S291" i="1"/>
  <c r="Q291" i="1"/>
  <c r="S227" i="1"/>
  <c r="Q227" i="1"/>
  <c r="S203" i="1"/>
  <c r="Q203" i="1"/>
  <c r="S187" i="1"/>
  <c r="Q187" i="1"/>
  <c r="S99" i="1"/>
  <c r="Q99" i="1"/>
  <c r="S75" i="1"/>
  <c r="Q75" i="1"/>
  <c r="S59" i="1"/>
  <c r="Q59" i="1"/>
  <c r="S35" i="1"/>
  <c r="Q35" i="1"/>
  <c r="S19" i="1"/>
  <c r="Q19" i="1"/>
  <c r="Q834" i="1"/>
  <c r="Q299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S1250" i="1"/>
  <c r="S1234" i="1"/>
  <c r="S1218" i="1"/>
  <c r="S1186" i="1"/>
  <c r="S1170" i="1"/>
  <c r="S1154" i="1"/>
  <c r="S1122" i="1"/>
  <c r="S1082" i="1"/>
  <c r="S1066" i="1"/>
  <c r="S1050" i="1"/>
  <c r="S1042" i="1"/>
  <c r="Q1042" i="1"/>
  <c r="S1010" i="1"/>
  <c r="Q1010" i="1"/>
  <c r="S986" i="1"/>
  <c r="S962" i="1"/>
  <c r="S946" i="1"/>
  <c r="Q946" i="1"/>
  <c r="S930" i="1"/>
  <c r="S898" i="1"/>
  <c r="Q898" i="1"/>
  <c r="S810" i="1"/>
  <c r="Q810" i="1"/>
  <c r="S674" i="1"/>
  <c r="Q674" i="1"/>
  <c r="S474" i="1"/>
  <c r="Q474" i="1"/>
  <c r="S186" i="1"/>
  <c r="Q186" i="1"/>
  <c r="Q1259" i="1"/>
  <c r="Q1115" i="1"/>
  <c r="Q1050" i="1"/>
  <c r="Q827" i="1"/>
  <c r="Q698" i="1"/>
  <c r="Q627" i="1"/>
  <c r="Q427" i="1"/>
  <c r="Q298" i="1"/>
  <c r="Q234" i="1"/>
  <c r="Q91" i="1"/>
  <c r="Q1310" i="1"/>
  <c r="S1258" i="1"/>
  <c r="S1242" i="1"/>
  <c r="S1226" i="1"/>
  <c r="S1210" i="1"/>
  <c r="S1194" i="1"/>
  <c r="S1178" i="1"/>
  <c r="S1130" i="1"/>
  <c r="S1098" i="1"/>
  <c r="S1074" i="1"/>
  <c r="S1058" i="1"/>
  <c r="S1034" i="1"/>
  <c r="S1018" i="1"/>
  <c r="S1002" i="1"/>
  <c r="S954" i="1"/>
  <c r="S938" i="1"/>
  <c r="S786" i="1"/>
  <c r="Q786" i="1"/>
  <c r="S634" i="1"/>
  <c r="Q634" i="1"/>
  <c r="S602" i="1"/>
  <c r="Q602" i="1"/>
  <c r="S498" i="1"/>
  <c r="Q498" i="1"/>
  <c r="S434" i="1"/>
  <c r="Q434" i="1"/>
  <c r="S386" i="1"/>
  <c r="Q386" i="1"/>
  <c r="S162" i="1"/>
  <c r="Q162" i="1"/>
  <c r="S58" i="1"/>
  <c r="Q58" i="1"/>
  <c r="Q939" i="1"/>
  <c r="Q290" i="1"/>
  <c r="Q90" i="1"/>
  <c r="S1124" i="1"/>
  <c r="Q1124" i="1"/>
  <c r="S1108" i="1"/>
  <c r="Q1108" i="1"/>
  <c r="S1052" i="1"/>
  <c r="Q1052" i="1"/>
  <c r="S1028" i="1"/>
  <c r="Q1028" i="1"/>
  <c r="S996" i="1"/>
  <c r="Q996" i="1"/>
  <c r="S972" i="1"/>
  <c r="Q972" i="1"/>
  <c r="S916" i="1"/>
  <c r="Q916" i="1"/>
  <c r="S892" i="1"/>
  <c r="Q892" i="1"/>
  <c r="S828" i="1"/>
  <c r="Q828" i="1"/>
  <c r="S764" i="1"/>
  <c r="Q764" i="1"/>
  <c r="S740" i="1"/>
  <c r="Q740" i="1"/>
  <c r="S716" i="1"/>
  <c r="Q716" i="1"/>
  <c r="S692" i="1"/>
  <c r="Q692" i="1"/>
  <c r="S660" i="1"/>
  <c r="Q660" i="1"/>
  <c r="S580" i="1"/>
  <c r="Q580" i="1"/>
  <c r="S484" i="1"/>
  <c r="Q484" i="1"/>
  <c r="S460" i="1"/>
  <c r="Q460" i="1"/>
  <c r="S404" i="1"/>
  <c r="Q404" i="1"/>
  <c r="S380" i="1"/>
  <c r="Q380" i="1"/>
  <c r="S316" i="1"/>
  <c r="Q316" i="1"/>
  <c r="S268" i="1"/>
  <c r="Q268" i="1"/>
  <c r="S252" i="1"/>
  <c r="Q252" i="1"/>
  <c r="S228" i="1"/>
  <c r="Q228" i="1"/>
  <c r="S148" i="1"/>
  <c r="Q148" i="1"/>
  <c r="S68" i="1"/>
  <c r="Q68" i="1"/>
  <c r="S12" i="1"/>
  <c r="Q12" i="1"/>
  <c r="Q980" i="1"/>
  <c r="Q748" i="1"/>
  <c r="Q704" i="1"/>
  <c r="Q664" i="1"/>
  <c r="Q624" i="1"/>
  <c r="Q576" i="1"/>
  <c r="Q492" i="1"/>
  <c r="Q452" i="1"/>
  <c r="Q364" i="1"/>
  <c r="Q324" i="1"/>
  <c r="Q204" i="1"/>
  <c r="Q116" i="1"/>
  <c r="Q40" i="1"/>
  <c r="T1126" i="1"/>
  <c r="T1110" i="1"/>
  <c r="T1102" i="1"/>
  <c r="T1086" i="1"/>
  <c r="T1070" i="1"/>
  <c r="T1054" i="1"/>
  <c r="T1038" i="1"/>
  <c r="T950" i="1"/>
  <c r="T1134" i="1"/>
  <c r="T1118" i="1"/>
  <c r="T1094" i="1"/>
  <c r="T1078" i="1"/>
  <c r="T1062" i="1"/>
  <c r="T1046" i="1"/>
  <c r="T1030" i="1"/>
  <c r="T1022" i="1"/>
  <c r="T1014" i="1"/>
  <c r="T1006" i="1"/>
  <c r="T998" i="1"/>
  <c r="T990" i="1"/>
  <c r="T982" i="1"/>
  <c r="T974" i="1"/>
  <c r="T966" i="1"/>
  <c r="T958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Q1132" i="1"/>
  <c r="Q1092" i="1"/>
  <c r="Q1004" i="1"/>
  <c r="Q936" i="1"/>
  <c r="Q736" i="1"/>
  <c r="Q648" i="1"/>
  <c r="Q564" i="1"/>
  <c r="Q352" i="1"/>
  <c r="Q24" i="1"/>
  <c r="S1304" i="1"/>
  <c r="S1296" i="1"/>
  <c r="Q1296" i="1"/>
  <c r="S1280" i="1"/>
  <c r="Q1280" i="1"/>
  <c r="S1272" i="1"/>
  <c r="S1264" i="1"/>
  <c r="S1256" i="1"/>
  <c r="S1248" i="1"/>
  <c r="S1232" i="1"/>
  <c r="S1224" i="1"/>
  <c r="S1216" i="1"/>
  <c r="S1208" i="1"/>
  <c r="S1184" i="1"/>
  <c r="Q1184" i="1"/>
  <c r="S1176" i="1"/>
  <c r="S1160" i="1"/>
  <c r="S1152" i="1"/>
  <c r="S1144" i="1"/>
  <c r="S1128" i="1"/>
  <c r="S1104" i="1"/>
  <c r="S1096" i="1"/>
  <c r="S1080" i="1"/>
  <c r="Q1080" i="1"/>
  <c r="S1064" i="1"/>
  <c r="S1056" i="1"/>
  <c r="S1048" i="1"/>
  <c r="S1040" i="1"/>
  <c r="S1032" i="1"/>
  <c r="S1008" i="1"/>
  <c r="S1000" i="1"/>
  <c r="S992" i="1"/>
  <c r="S872" i="1"/>
  <c r="Q872" i="1"/>
  <c r="S816" i="1"/>
  <c r="Q816" i="1"/>
  <c r="S792" i="1"/>
  <c r="Q792" i="1"/>
  <c r="S776" i="1"/>
  <c r="Q776" i="1"/>
  <c r="S592" i="1"/>
  <c r="Q592" i="1"/>
  <c r="S560" i="1"/>
  <c r="Q560" i="1"/>
  <c r="S448" i="1"/>
  <c r="Q448" i="1"/>
  <c r="S424" i="1"/>
  <c r="Q424" i="1"/>
  <c r="S392" i="1"/>
  <c r="Q392" i="1"/>
  <c r="S368" i="1"/>
  <c r="Q368" i="1"/>
  <c r="S264" i="1"/>
  <c r="Q264" i="1"/>
  <c r="S240" i="1"/>
  <c r="Q240" i="1"/>
  <c r="S136" i="1"/>
  <c r="Q136" i="1"/>
  <c r="S112" i="1"/>
  <c r="Q112" i="1"/>
  <c r="S80" i="1"/>
  <c r="Q80" i="1"/>
  <c r="Q1264" i="1"/>
  <c r="Q1160" i="1"/>
  <c r="Q964" i="1"/>
  <c r="Q852" i="1"/>
  <c r="Q772" i="1"/>
  <c r="Q684" i="1"/>
  <c r="Q516" i="1"/>
  <c r="Q468" i="1"/>
  <c r="Q428" i="1"/>
  <c r="Q304" i="1"/>
  <c r="Q140" i="1"/>
  <c r="Q52" i="1"/>
  <c r="S1305" i="1"/>
  <c r="S1297" i="1"/>
  <c r="S1289" i="1"/>
  <c r="S1281" i="1"/>
  <c r="S1273" i="1"/>
  <c r="S1265" i="1"/>
  <c r="S1257" i="1"/>
  <c r="S1249" i="1"/>
  <c r="S1241" i="1"/>
  <c r="Q1241" i="1"/>
  <c r="S1197" i="1"/>
  <c r="S1143" i="1"/>
  <c r="Q1143" i="1"/>
  <c r="S1047" i="1"/>
  <c r="Q1047" i="1"/>
  <c r="S623" i="1"/>
  <c r="Q623" i="1"/>
  <c r="S487" i="1"/>
  <c r="Q487" i="1"/>
  <c r="S431" i="1"/>
  <c r="Q431" i="1"/>
  <c r="S367" i="1"/>
  <c r="Q367" i="1"/>
  <c r="S359" i="1"/>
  <c r="Q359" i="1"/>
  <c r="S239" i="1"/>
  <c r="Q239" i="1"/>
  <c r="S175" i="1"/>
  <c r="Q175" i="1"/>
  <c r="S111" i="1"/>
  <c r="Q111" i="1"/>
  <c r="S55" i="1"/>
  <c r="Q55" i="1"/>
  <c r="S47" i="1"/>
  <c r="Q47" i="1"/>
  <c r="S39" i="1"/>
  <c r="Q39" i="1"/>
  <c r="S23" i="1"/>
  <c r="Q23" i="1"/>
  <c r="S7" i="1"/>
  <c r="Q7" i="1"/>
  <c r="Q1207" i="1"/>
  <c r="Q1175" i="1"/>
  <c r="Q1039" i="1"/>
  <c r="Q1023" i="1"/>
  <c r="Q911" i="1"/>
  <c r="Q823" i="1"/>
  <c r="Q799" i="1"/>
  <c r="Q711" i="1"/>
  <c r="Q599" i="1"/>
  <c r="Q511" i="1"/>
  <c r="Q399" i="1"/>
  <c r="Q311" i="1"/>
  <c r="Q287" i="1"/>
  <c r="Q199" i="1"/>
  <c r="Q87" i="1"/>
  <c r="Q1258" i="1"/>
  <c r="Q1250" i="1"/>
  <c r="Q1242" i="1"/>
  <c r="Q1234" i="1"/>
  <c r="Q1226" i="1"/>
  <c r="Q1218" i="1"/>
  <c r="Q1194" i="1"/>
  <c r="Q1186" i="1"/>
  <c r="Q1178" i="1"/>
  <c r="S1159" i="1"/>
  <c r="Q1159" i="1"/>
  <c r="S1127" i="1"/>
  <c r="Q1127" i="1"/>
  <c r="S1095" i="1"/>
  <c r="Q1095" i="1"/>
  <c r="S1063" i="1"/>
  <c r="Q1063" i="1"/>
  <c r="S999" i="1"/>
  <c r="Q999" i="1"/>
  <c r="S751" i="1"/>
  <c r="Q751" i="1"/>
  <c r="S495" i="1"/>
  <c r="Q495" i="1"/>
  <c r="S303" i="1"/>
  <c r="Q303" i="1"/>
  <c r="S231" i="1"/>
  <c r="Q231" i="1"/>
  <c r="S103" i="1"/>
  <c r="Q103" i="1"/>
  <c r="S15" i="1"/>
  <c r="Q15" i="1"/>
  <c r="Q985" i="1"/>
  <c r="Q209" i="1"/>
  <c r="Q161" i="1"/>
  <c r="Q31" i="1"/>
  <c r="Q1305" i="1"/>
  <c r="Q1281" i="1"/>
  <c r="Q1257" i="1"/>
  <c r="Q1233" i="1"/>
  <c r="Q1225" i="1"/>
  <c r="Q1169" i="1"/>
  <c r="Q1161" i="1"/>
  <c r="Q1145" i="1"/>
  <c r="Q1121" i="1"/>
  <c r="Q1113" i="1"/>
  <c r="Q1105" i="1"/>
  <c r="Q1097" i="1"/>
  <c r="S871" i="1"/>
  <c r="Q871" i="1"/>
  <c r="S743" i="1"/>
  <c r="Q743" i="1"/>
  <c r="Q959" i="1"/>
  <c r="Q847" i="1"/>
  <c r="Q759" i="1"/>
  <c r="Q721" i="1"/>
  <c r="Q673" i="1"/>
  <c r="Q521" i="1"/>
  <c r="Q335" i="1"/>
  <c r="Q223" i="1"/>
  <c r="Q135" i="1"/>
  <c r="Q1289" i="1"/>
  <c r="Q1265" i="1"/>
  <c r="Q1177" i="1"/>
  <c r="S1309" i="1"/>
  <c r="S1301" i="1"/>
  <c r="S1293" i="1"/>
  <c r="S1285" i="1"/>
  <c r="S1277" i="1"/>
  <c r="Q1277" i="1"/>
  <c r="S1269" i="1"/>
  <c r="S1261" i="1"/>
  <c r="Q1261" i="1"/>
  <c r="S1253" i="1"/>
  <c r="S1245" i="1"/>
  <c r="Q1245" i="1"/>
  <c r="S1237" i="1"/>
  <c r="S1229" i="1"/>
  <c r="S1221" i="1"/>
  <c r="Q1221" i="1"/>
  <c r="S1213" i="1"/>
  <c r="Q1213" i="1"/>
  <c r="S1205" i="1"/>
  <c r="Q1205" i="1"/>
  <c r="S1189" i="1"/>
  <c r="Q1189" i="1"/>
  <c r="S1181" i="1"/>
  <c r="Q1181" i="1"/>
  <c r="S1173" i="1"/>
  <c r="Q1173" i="1"/>
  <c r="S1157" i="1"/>
  <c r="Q1157" i="1"/>
  <c r="S1149" i="1"/>
  <c r="Q1149" i="1"/>
  <c r="S1125" i="1"/>
  <c r="Q1125" i="1"/>
  <c r="S1117" i="1"/>
  <c r="Q1117" i="1"/>
  <c r="S1109" i="1"/>
  <c r="Q1109" i="1"/>
  <c r="S1101" i="1"/>
  <c r="Q1101" i="1"/>
  <c r="S1093" i="1"/>
  <c r="Q1093" i="1"/>
  <c r="S1077" i="1"/>
  <c r="Q1077" i="1"/>
  <c r="S1061" i="1"/>
  <c r="Q1061" i="1"/>
  <c r="S1053" i="1"/>
  <c r="Q1053" i="1"/>
  <c r="S1021" i="1"/>
  <c r="Q1021" i="1"/>
  <c r="S1013" i="1"/>
  <c r="Q1013" i="1"/>
  <c r="S1005" i="1"/>
  <c r="Q1005" i="1"/>
  <c r="S997" i="1"/>
  <c r="Q997" i="1"/>
  <c r="S989" i="1"/>
  <c r="Q989" i="1"/>
  <c r="S981" i="1"/>
  <c r="Q981" i="1"/>
  <c r="S973" i="1"/>
  <c r="Q973" i="1"/>
  <c r="S965" i="1"/>
  <c r="Q965" i="1"/>
  <c r="S957" i="1"/>
  <c r="Q957" i="1"/>
  <c r="S949" i="1"/>
  <c r="Q949" i="1"/>
  <c r="S941" i="1"/>
  <c r="Q941" i="1"/>
  <c r="S933" i="1"/>
  <c r="Q933" i="1"/>
  <c r="S925" i="1"/>
  <c r="Q925" i="1"/>
  <c r="S917" i="1"/>
  <c r="Q917" i="1"/>
  <c r="S909" i="1"/>
  <c r="Q909" i="1"/>
  <c r="S901" i="1"/>
  <c r="Q901" i="1"/>
  <c r="S893" i="1"/>
  <c r="Q893" i="1"/>
  <c r="S885" i="1"/>
  <c r="Q885" i="1"/>
  <c r="S877" i="1"/>
  <c r="Q877" i="1"/>
  <c r="S869" i="1"/>
  <c r="Q869" i="1"/>
  <c r="S861" i="1"/>
  <c r="Q861" i="1"/>
  <c r="S853" i="1"/>
  <c r="Q853" i="1"/>
  <c r="S845" i="1"/>
  <c r="Q845" i="1"/>
  <c r="S837" i="1"/>
  <c r="Q837" i="1"/>
  <c r="S829" i="1"/>
  <c r="Q829" i="1"/>
  <c r="S821" i="1"/>
  <c r="Q821" i="1"/>
  <c r="S813" i="1"/>
  <c r="Q813" i="1"/>
  <c r="S805" i="1"/>
  <c r="Q805" i="1"/>
  <c r="S797" i="1"/>
  <c r="Q797" i="1"/>
  <c r="S789" i="1"/>
  <c r="Q789" i="1"/>
  <c r="S781" i="1"/>
  <c r="Q781" i="1"/>
  <c r="S773" i="1"/>
  <c r="Q773" i="1"/>
  <c r="S765" i="1"/>
  <c r="Q765" i="1"/>
  <c r="S757" i="1"/>
  <c r="Q757" i="1"/>
  <c r="S749" i="1"/>
  <c r="Q749" i="1"/>
  <c r="S741" i="1"/>
  <c r="Q741" i="1"/>
  <c r="S733" i="1"/>
  <c r="Q733" i="1"/>
  <c r="S725" i="1"/>
  <c r="Q725" i="1"/>
  <c r="S717" i="1"/>
  <c r="Q717" i="1"/>
  <c r="S709" i="1"/>
  <c r="Q709" i="1"/>
  <c r="S701" i="1"/>
  <c r="Q701" i="1"/>
  <c r="S693" i="1"/>
  <c r="Q693" i="1"/>
  <c r="S685" i="1"/>
  <c r="Q685" i="1"/>
  <c r="S677" i="1"/>
  <c r="Q677" i="1"/>
  <c r="S669" i="1"/>
  <c r="Q669" i="1"/>
  <c r="S661" i="1"/>
  <c r="Q661" i="1"/>
  <c r="S653" i="1"/>
  <c r="Q653" i="1"/>
  <c r="S645" i="1"/>
  <c r="Q645" i="1"/>
  <c r="S637" i="1"/>
  <c r="Q637" i="1"/>
  <c r="S629" i="1"/>
  <c r="Q629" i="1"/>
  <c r="S621" i="1"/>
  <c r="Q621" i="1"/>
  <c r="S613" i="1"/>
  <c r="Q613" i="1"/>
  <c r="S605" i="1"/>
  <c r="Q605" i="1"/>
  <c r="S597" i="1"/>
  <c r="Q597" i="1"/>
  <c r="S589" i="1"/>
  <c r="Q589" i="1"/>
  <c r="S581" i="1"/>
  <c r="Q581" i="1"/>
  <c r="S573" i="1"/>
  <c r="Q573" i="1"/>
  <c r="S565" i="1"/>
  <c r="Q565" i="1"/>
  <c r="S557" i="1"/>
  <c r="Q557" i="1"/>
  <c r="S549" i="1"/>
  <c r="Q549" i="1"/>
  <c r="S541" i="1"/>
  <c r="Q541" i="1"/>
  <c r="S533" i="1"/>
  <c r="Q533" i="1"/>
  <c r="S525" i="1"/>
  <c r="Q525" i="1"/>
  <c r="S517" i="1"/>
  <c r="Q517" i="1"/>
  <c r="S509" i="1"/>
  <c r="Q509" i="1"/>
  <c r="S501" i="1"/>
  <c r="Q501" i="1"/>
  <c r="S493" i="1"/>
  <c r="Q493" i="1"/>
  <c r="S485" i="1"/>
  <c r="Q485" i="1"/>
  <c r="S477" i="1"/>
  <c r="Q477" i="1"/>
  <c r="S469" i="1"/>
  <c r="Q469" i="1"/>
  <c r="S461" i="1"/>
  <c r="Q461" i="1"/>
  <c r="S453" i="1"/>
  <c r="Q453" i="1"/>
  <c r="S445" i="1"/>
  <c r="Q445" i="1"/>
  <c r="S437" i="1"/>
  <c r="Q437" i="1"/>
  <c r="S429" i="1"/>
  <c r="Q429" i="1"/>
  <c r="S421" i="1"/>
  <c r="Q421" i="1"/>
  <c r="S413" i="1"/>
  <c r="Q413" i="1"/>
  <c r="S405" i="1"/>
  <c r="Q405" i="1"/>
  <c r="S397" i="1"/>
  <c r="Q397" i="1"/>
  <c r="S389" i="1"/>
  <c r="Q389" i="1"/>
  <c r="S381" i="1"/>
  <c r="Q381" i="1"/>
  <c r="S373" i="1"/>
  <c r="Q373" i="1"/>
  <c r="S365" i="1"/>
  <c r="Q365" i="1"/>
  <c r="S357" i="1"/>
  <c r="Q357" i="1"/>
  <c r="S349" i="1"/>
  <c r="Q349" i="1"/>
  <c r="S341" i="1"/>
  <c r="Q341" i="1"/>
  <c r="S333" i="1"/>
  <c r="Q333" i="1"/>
  <c r="S325" i="1"/>
  <c r="Q325" i="1"/>
  <c r="S317" i="1"/>
  <c r="Q317" i="1"/>
  <c r="S309" i="1"/>
  <c r="Q309" i="1"/>
  <c r="S301" i="1"/>
  <c r="Q301" i="1"/>
  <c r="S293" i="1"/>
  <c r="Q293" i="1"/>
  <c r="S285" i="1"/>
  <c r="Q285" i="1"/>
  <c r="S277" i="1"/>
  <c r="Q277" i="1"/>
  <c r="S269" i="1"/>
  <c r="Q269" i="1"/>
  <c r="S261" i="1"/>
  <c r="Q261" i="1"/>
  <c r="S253" i="1"/>
  <c r="Q253" i="1"/>
  <c r="S245" i="1"/>
  <c r="Q245" i="1"/>
  <c r="S237" i="1"/>
  <c r="Q237" i="1"/>
  <c r="S229" i="1"/>
  <c r="Q229" i="1"/>
  <c r="S221" i="1"/>
  <c r="Q221" i="1"/>
  <c r="S213" i="1"/>
  <c r="Q213" i="1"/>
  <c r="S205" i="1"/>
  <c r="Q205" i="1"/>
  <c r="S197" i="1"/>
  <c r="Q197" i="1"/>
  <c r="S189" i="1"/>
  <c r="Q189" i="1"/>
  <c r="S181" i="1"/>
  <c r="Q181" i="1"/>
  <c r="S173" i="1"/>
  <c r="Q173" i="1"/>
  <c r="S165" i="1"/>
  <c r="Q165" i="1"/>
  <c r="S157" i="1"/>
  <c r="Q157" i="1"/>
  <c r="S149" i="1"/>
  <c r="Q149" i="1"/>
  <c r="S141" i="1"/>
  <c r="Q141" i="1"/>
  <c r="S133" i="1"/>
  <c r="Q133" i="1"/>
  <c r="S125" i="1"/>
  <c r="Q125" i="1"/>
  <c r="S117" i="1"/>
  <c r="Q117" i="1"/>
  <c r="S109" i="1"/>
  <c r="Q109" i="1"/>
  <c r="S101" i="1"/>
  <c r="Q101" i="1"/>
  <c r="S93" i="1"/>
  <c r="Q93" i="1"/>
  <c r="S85" i="1"/>
  <c r="Q85" i="1"/>
  <c r="S77" i="1"/>
  <c r="Q77" i="1"/>
  <c r="S69" i="1"/>
  <c r="Q69" i="1"/>
  <c r="S61" i="1"/>
  <c r="Q61" i="1"/>
  <c r="S53" i="1"/>
  <c r="Q53" i="1"/>
  <c r="S45" i="1"/>
  <c r="Q45" i="1"/>
  <c r="S37" i="1"/>
  <c r="Q37" i="1"/>
  <c r="S29" i="1"/>
  <c r="Q29" i="1"/>
  <c r="S21" i="1"/>
  <c r="Q21" i="1"/>
  <c r="S13" i="1"/>
  <c r="Q13" i="1"/>
  <c r="Q1304" i="1"/>
  <c r="Q1273" i="1"/>
  <c r="Q1256" i="1"/>
  <c r="Q1219" i="1"/>
  <c r="Q1171" i="1"/>
  <c r="Q1155" i="1"/>
  <c r="Q1135" i="1"/>
  <c r="Q1123" i="1"/>
  <c r="Q1104" i="1"/>
  <c r="Q1091" i="1"/>
  <c r="Q1076" i="1"/>
  <c r="Q1064" i="1"/>
  <c r="Q1049" i="1"/>
  <c r="Q1034" i="1"/>
  <c r="Q1020" i="1"/>
  <c r="Q1008" i="1"/>
  <c r="Q995" i="1"/>
  <c r="Q983" i="1"/>
  <c r="Q971" i="1"/>
  <c r="Q945" i="1"/>
  <c r="Q920" i="1"/>
  <c r="Q908" i="1"/>
  <c r="Q895" i="1"/>
  <c r="Q883" i="1"/>
  <c r="Q858" i="1"/>
  <c r="Q832" i="1"/>
  <c r="Q820" i="1"/>
  <c r="Q808" i="1"/>
  <c r="Q795" i="1"/>
  <c r="Q783" i="1"/>
  <c r="Q771" i="1"/>
  <c r="Q745" i="1"/>
  <c r="Q720" i="1"/>
  <c r="Q708" i="1"/>
  <c r="Q695" i="1"/>
  <c r="Q683" i="1"/>
  <c r="Q671" i="1"/>
  <c r="Q658" i="1"/>
  <c r="Q633" i="1"/>
  <c r="Q620" i="1"/>
  <c r="Q608" i="1"/>
  <c r="Q596" i="1"/>
  <c r="Q583" i="1"/>
  <c r="Q571" i="1"/>
  <c r="Q546" i="1"/>
  <c r="Q520" i="1"/>
  <c r="Q508" i="1"/>
  <c r="Q496" i="1"/>
  <c r="Q483" i="1"/>
  <c r="Q471" i="1"/>
  <c r="Q459" i="1"/>
  <c r="Q433" i="1"/>
  <c r="Q408" i="1"/>
  <c r="Q396" i="1"/>
  <c r="Q383" i="1"/>
  <c r="Q371" i="1"/>
  <c r="Q346" i="1"/>
  <c r="Q320" i="1"/>
  <c r="Q308" i="1"/>
  <c r="Q296" i="1"/>
  <c r="Q283" i="1"/>
  <c r="Q271" i="1"/>
  <c r="Q259" i="1"/>
  <c r="Q233" i="1"/>
  <c r="Q208" i="1"/>
  <c r="Q196" i="1"/>
  <c r="Q183" i="1"/>
  <c r="Q171" i="1"/>
  <c r="Q159" i="1"/>
  <c r="Q146" i="1"/>
  <c r="Q121" i="1"/>
  <c r="Q108" i="1"/>
  <c r="Q96" i="1"/>
  <c r="Q84" i="1"/>
  <c r="Q71" i="1"/>
  <c r="Q57" i="1"/>
  <c r="Q42" i="1"/>
  <c r="Q10" i="1"/>
  <c r="T1309" i="1"/>
  <c r="T1301" i="1"/>
  <c r="T1293" i="1"/>
  <c r="T1285" i="1"/>
  <c r="T1277" i="1"/>
  <c r="T1269" i="1"/>
  <c r="T1261" i="1"/>
  <c r="T1253" i="1"/>
  <c r="T1245" i="1"/>
  <c r="T1237" i="1"/>
  <c r="T1229" i="1"/>
  <c r="T1221" i="1"/>
  <c r="T1213" i="1"/>
  <c r="T1205" i="1"/>
  <c r="T1197" i="1"/>
  <c r="T1189" i="1"/>
  <c r="T1181" i="1"/>
  <c r="T1173" i="1"/>
  <c r="T1165" i="1"/>
  <c r="T1157" i="1"/>
  <c r="T1149" i="1"/>
  <c r="T1141" i="1"/>
  <c r="T1133" i="1"/>
  <c r="T1125" i="1"/>
  <c r="T1117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Q1133" i="1"/>
  <c r="S1151" i="1"/>
  <c r="Q1151" i="1"/>
  <c r="S943" i="1"/>
  <c r="Q943" i="1"/>
  <c r="S879" i="1"/>
  <c r="Q879" i="1"/>
  <c r="S687" i="1"/>
  <c r="Q687" i="1"/>
  <c r="S615" i="1"/>
  <c r="Q615" i="1"/>
  <c r="S559" i="1"/>
  <c r="Q559" i="1"/>
  <c r="Q1065" i="1"/>
  <c r="Q935" i="1"/>
  <c r="Q447" i="1"/>
  <c r="Q409" i="1"/>
  <c r="Q273" i="1"/>
  <c r="Q73" i="1"/>
  <c r="Q1297" i="1"/>
  <c r="Q1249" i="1"/>
  <c r="Q1217" i="1"/>
  <c r="Q1209" i="1"/>
  <c r="Q1185" i="1"/>
  <c r="Q1153" i="1"/>
  <c r="S1308" i="1"/>
  <c r="Q1308" i="1"/>
  <c r="S1300" i="1"/>
  <c r="Q1300" i="1"/>
  <c r="S1292" i="1"/>
  <c r="Q1292" i="1"/>
  <c r="S1284" i="1"/>
  <c r="Q1284" i="1"/>
  <c r="S1276" i="1"/>
  <c r="Q1276" i="1"/>
  <c r="S1268" i="1"/>
  <c r="Q1268" i="1"/>
  <c r="S1260" i="1"/>
  <c r="Q1260" i="1"/>
  <c r="S1252" i="1"/>
  <c r="S1244" i="1"/>
  <c r="S1236" i="1"/>
  <c r="S1228" i="1"/>
  <c r="Q1228" i="1"/>
  <c r="S1220" i="1"/>
  <c r="S1212" i="1"/>
  <c r="Q1212" i="1"/>
  <c r="S1204" i="1"/>
  <c r="S1196" i="1"/>
  <c r="S1188" i="1"/>
  <c r="Q1188" i="1"/>
  <c r="S1180" i="1"/>
  <c r="Q1180" i="1"/>
  <c r="S1172" i="1"/>
  <c r="Q1172" i="1"/>
  <c r="S1164" i="1"/>
  <c r="S1156" i="1"/>
  <c r="S1148" i="1"/>
  <c r="Q1148" i="1"/>
  <c r="S1116" i="1"/>
  <c r="Q1116" i="1"/>
  <c r="S1100" i="1"/>
  <c r="Q1100" i="1"/>
  <c r="S1044" i="1"/>
  <c r="Q1044" i="1"/>
  <c r="S1036" i="1"/>
  <c r="Q1036" i="1"/>
  <c r="S988" i="1"/>
  <c r="Q988" i="1"/>
  <c r="S932" i="1"/>
  <c r="Q932" i="1"/>
  <c r="S924" i="1"/>
  <c r="Q924" i="1"/>
  <c r="S860" i="1"/>
  <c r="Q860" i="1"/>
  <c r="S804" i="1"/>
  <c r="Q804" i="1"/>
  <c r="S796" i="1"/>
  <c r="Q796" i="1"/>
  <c r="S732" i="1"/>
  <c r="Q732" i="1"/>
  <c r="S676" i="1"/>
  <c r="Q676" i="1"/>
  <c r="S668" i="1"/>
  <c r="Q668" i="1"/>
  <c r="S604" i="1"/>
  <c r="Q604" i="1"/>
  <c r="S548" i="1"/>
  <c r="Q548" i="1"/>
  <c r="S540" i="1"/>
  <c r="Q540" i="1"/>
  <c r="S476" i="1"/>
  <c r="Q476" i="1"/>
  <c r="S420" i="1"/>
  <c r="Q420" i="1"/>
  <c r="S412" i="1"/>
  <c r="Q412" i="1"/>
  <c r="S348" i="1"/>
  <c r="Q348" i="1"/>
  <c r="S292" i="1"/>
  <c r="Q292" i="1"/>
  <c r="S284" i="1"/>
  <c r="Q284" i="1"/>
  <c r="S220" i="1"/>
  <c r="Q220" i="1"/>
  <c r="S164" i="1"/>
  <c r="Q164" i="1"/>
  <c r="S156" i="1"/>
  <c r="Q156" i="1"/>
  <c r="S92" i="1"/>
  <c r="Q92" i="1"/>
  <c r="S60" i="1"/>
  <c r="Q60" i="1"/>
  <c r="S36" i="1"/>
  <c r="Q36" i="1"/>
  <c r="S28" i="1"/>
  <c r="Q28" i="1"/>
  <c r="S20" i="1"/>
  <c r="Q20" i="1"/>
  <c r="Q1299" i="1"/>
  <c r="Q1272" i="1"/>
  <c r="Q1252" i="1"/>
  <c r="Q1235" i="1"/>
  <c r="Q1216" i="1"/>
  <c r="Q1203" i="1"/>
  <c r="Q1187" i="1"/>
  <c r="Q1170" i="1"/>
  <c r="Q1152" i="1"/>
  <c r="Q1122" i="1"/>
  <c r="Q1103" i="1"/>
  <c r="Q1089" i="1"/>
  <c r="Q1075" i="1"/>
  <c r="Q1060" i="1"/>
  <c r="Q1048" i="1"/>
  <c r="Q1033" i="1"/>
  <c r="Q1018" i="1"/>
  <c r="Q993" i="1"/>
  <c r="Q969" i="1"/>
  <c r="Q956" i="1"/>
  <c r="Q944" i="1"/>
  <c r="Q931" i="1"/>
  <c r="Q919" i="1"/>
  <c r="Q905" i="1"/>
  <c r="Q882" i="1"/>
  <c r="Q868" i="1"/>
  <c r="Q857" i="1"/>
  <c r="Q844" i="1"/>
  <c r="Q831" i="1"/>
  <c r="Q818" i="1"/>
  <c r="Q807" i="1"/>
  <c r="Q793" i="1"/>
  <c r="Q770" i="1"/>
  <c r="Q756" i="1"/>
  <c r="Q744" i="1"/>
  <c r="Q731" i="1"/>
  <c r="Q719" i="1"/>
  <c r="Q706" i="1"/>
  <c r="Q682" i="1"/>
  <c r="Q657" i="1"/>
  <c r="Q644" i="1"/>
  <c r="Q631" i="1"/>
  <c r="Q618" i="1"/>
  <c r="Q607" i="1"/>
  <c r="Q593" i="1"/>
  <c r="Q570" i="1"/>
  <c r="Q556" i="1"/>
  <c r="Q545" i="1"/>
  <c r="Q532" i="1"/>
  <c r="Q519" i="1"/>
  <c r="Q506" i="1"/>
  <c r="Q481" i="1"/>
  <c r="Q457" i="1"/>
  <c r="Q444" i="1"/>
  <c r="Q432" i="1"/>
  <c r="Q419" i="1"/>
  <c r="Q407" i="1"/>
  <c r="Q393" i="1"/>
  <c r="Q370" i="1"/>
  <c r="Q356" i="1"/>
  <c r="Q345" i="1"/>
  <c r="Q332" i="1"/>
  <c r="Q319" i="1"/>
  <c r="Q306" i="1"/>
  <c r="Q295" i="1"/>
  <c r="Q281" i="1"/>
  <c r="Q258" i="1"/>
  <c r="Q244" i="1"/>
  <c r="Q232" i="1"/>
  <c r="Q219" i="1"/>
  <c r="Q207" i="1"/>
  <c r="Q194" i="1"/>
  <c r="Q170" i="1"/>
  <c r="Q145" i="1"/>
  <c r="Q132" i="1"/>
  <c r="Q119" i="1"/>
  <c r="Q106" i="1"/>
  <c r="Q95" i="1"/>
  <c r="Q81" i="1"/>
  <c r="Q41" i="1"/>
  <c r="Q25" i="1"/>
  <c r="Q9" i="1"/>
  <c r="S1311" i="1"/>
  <c r="Q1311" i="1"/>
  <c r="S1031" i="1"/>
  <c r="Q1031" i="1"/>
  <c r="S1007" i="1"/>
  <c r="Q1007" i="1"/>
  <c r="S815" i="1"/>
  <c r="Q815" i="1"/>
  <c r="Q1191" i="1"/>
  <c r="Q1079" i="1"/>
  <c r="Q921" i="1"/>
  <c r="Q785" i="1"/>
  <c r="Q735" i="1"/>
  <c r="Q647" i="1"/>
  <c r="Q609" i="1"/>
  <c r="Q585" i="1"/>
  <c r="Q535" i="1"/>
  <c r="Q473" i="1"/>
  <c r="Q423" i="1"/>
  <c r="Q247" i="1"/>
  <c r="Q97" i="1"/>
  <c r="S1275" i="1"/>
  <c r="Q1275" i="1"/>
  <c r="S1243" i="1"/>
  <c r="Q1243" i="1"/>
  <c r="S1227" i="1"/>
  <c r="Q1227" i="1"/>
  <c r="S1211" i="1"/>
  <c r="Q1211" i="1"/>
  <c r="S1195" i="1"/>
  <c r="Q1195" i="1"/>
  <c r="S1179" i="1"/>
  <c r="Q1179" i="1"/>
  <c r="S1131" i="1"/>
  <c r="Q1131" i="1"/>
  <c r="S1107" i="1"/>
  <c r="Q1107" i="1"/>
  <c r="S1083" i="1"/>
  <c r="Q1083" i="1"/>
  <c r="S1067" i="1"/>
  <c r="Q1067" i="1"/>
  <c r="S1051" i="1"/>
  <c r="Q1051" i="1"/>
  <c r="S1035" i="1"/>
  <c r="Q1035" i="1"/>
  <c r="S1019" i="1"/>
  <c r="Q1019" i="1"/>
  <c r="S1003" i="1"/>
  <c r="Q1003" i="1"/>
  <c r="S979" i="1"/>
  <c r="Q979" i="1"/>
  <c r="S963" i="1"/>
  <c r="Q963" i="1"/>
  <c r="S947" i="1"/>
  <c r="Q947" i="1"/>
  <c r="S915" i="1"/>
  <c r="Q915" i="1"/>
  <c r="S907" i="1"/>
  <c r="Q907" i="1"/>
  <c r="S891" i="1"/>
  <c r="Q891" i="1"/>
  <c r="S875" i="1"/>
  <c r="Q875" i="1"/>
  <c r="S851" i="1"/>
  <c r="Q851" i="1"/>
  <c r="S835" i="1"/>
  <c r="Q835" i="1"/>
  <c r="S819" i="1"/>
  <c r="Q819" i="1"/>
  <c r="S787" i="1"/>
  <c r="Q787" i="1"/>
  <c r="S779" i="1"/>
  <c r="Q779" i="1"/>
  <c r="S763" i="1"/>
  <c r="Q763" i="1"/>
  <c r="S747" i="1"/>
  <c r="Q747" i="1"/>
  <c r="S723" i="1"/>
  <c r="Q723" i="1"/>
  <c r="S707" i="1"/>
  <c r="Q707" i="1"/>
  <c r="S691" i="1"/>
  <c r="Q691" i="1"/>
  <c r="S659" i="1"/>
  <c r="Q659" i="1"/>
  <c r="S651" i="1"/>
  <c r="Q651" i="1"/>
  <c r="S635" i="1"/>
  <c r="Q635" i="1"/>
  <c r="S619" i="1"/>
  <c r="Q619" i="1"/>
  <c r="S595" i="1"/>
  <c r="Q595" i="1"/>
  <c r="S579" i="1"/>
  <c r="Q579" i="1"/>
  <c r="S563" i="1"/>
  <c r="Q563" i="1"/>
  <c r="S531" i="1"/>
  <c r="Q531" i="1"/>
  <c r="S523" i="1"/>
  <c r="Q523" i="1"/>
  <c r="S507" i="1"/>
  <c r="Q507" i="1"/>
  <c r="S491" i="1"/>
  <c r="Q491" i="1"/>
  <c r="S467" i="1"/>
  <c r="Q467" i="1"/>
  <c r="S451" i="1"/>
  <c r="Q451" i="1"/>
  <c r="S435" i="1"/>
  <c r="Q435" i="1"/>
  <c r="S403" i="1"/>
  <c r="Q403" i="1"/>
  <c r="S395" i="1"/>
  <c r="Q395" i="1"/>
  <c r="S379" i="1"/>
  <c r="Q379" i="1"/>
  <c r="S363" i="1"/>
  <c r="Q363" i="1"/>
  <c r="S339" i="1"/>
  <c r="Q339" i="1"/>
  <c r="S323" i="1"/>
  <c r="Q323" i="1"/>
  <c r="S307" i="1"/>
  <c r="Q307" i="1"/>
  <c r="S275" i="1"/>
  <c r="Q275" i="1"/>
  <c r="S267" i="1"/>
  <c r="Q267" i="1"/>
  <c r="S251" i="1"/>
  <c r="Q251" i="1"/>
  <c r="S235" i="1"/>
  <c r="Q235" i="1"/>
  <c r="S211" i="1"/>
  <c r="Q211" i="1"/>
  <c r="S195" i="1"/>
  <c r="Q195" i="1"/>
  <c r="S179" i="1"/>
  <c r="Q179" i="1"/>
  <c r="S147" i="1"/>
  <c r="Q147" i="1"/>
  <c r="S139" i="1"/>
  <c r="Q139" i="1"/>
  <c r="S123" i="1"/>
  <c r="Q123" i="1"/>
  <c r="S107" i="1"/>
  <c r="Q107" i="1"/>
  <c r="S83" i="1"/>
  <c r="Q83" i="1"/>
  <c r="S67" i="1"/>
  <c r="Q67" i="1"/>
  <c r="S43" i="1"/>
  <c r="Q43" i="1"/>
  <c r="S27" i="1"/>
  <c r="Q27" i="1"/>
  <c r="S11" i="1"/>
  <c r="Q11" i="1"/>
  <c r="Q1251" i="1"/>
  <c r="Q1215" i="1"/>
  <c r="Q1201" i="1"/>
  <c r="Q1167" i="1"/>
  <c r="Q1119" i="1"/>
  <c r="Q1087" i="1"/>
  <c r="Q1074" i="1"/>
  <c r="Q1059" i="1"/>
  <c r="Q1017" i="1"/>
  <c r="Q967" i="1"/>
  <c r="Q955" i="1"/>
  <c r="Q930" i="1"/>
  <c r="Q867" i="1"/>
  <c r="Q855" i="1"/>
  <c r="Q843" i="1"/>
  <c r="Q817" i="1"/>
  <c r="Q767" i="1"/>
  <c r="Q755" i="1"/>
  <c r="Q730" i="1"/>
  <c r="Q667" i="1"/>
  <c r="Q655" i="1"/>
  <c r="Q643" i="1"/>
  <c r="Q617" i="1"/>
  <c r="Q567" i="1"/>
  <c r="Q555" i="1"/>
  <c r="Q543" i="1"/>
  <c r="Q530" i="1"/>
  <c r="Q505" i="1"/>
  <c r="Q455" i="1"/>
  <c r="Q443" i="1"/>
  <c r="Q418" i="1"/>
  <c r="Q355" i="1"/>
  <c r="Q343" i="1"/>
  <c r="Q331" i="1"/>
  <c r="Q305" i="1"/>
  <c r="Q255" i="1"/>
  <c r="Q243" i="1"/>
  <c r="Q218" i="1"/>
  <c r="Q155" i="1"/>
  <c r="Q143" i="1"/>
  <c r="Q131" i="1"/>
  <c r="Q105" i="1"/>
  <c r="S1306" i="1"/>
  <c r="S1298" i="1"/>
  <c r="S1290" i="1"/>
  <c r="S1282" i="1"/>
  <c r="S1274" i="1"/>
  <c r="S1266" i="1"/>
  <c r="S1202" i="1"/>
  <c r="Q1202" i="1"/>
  <c r="S1162" i="1"/>
  <c r="Q1162" i="1"/>
  <c r="S1146" i="1"/>
  <c r="Q1146" i="1"/>
  <c r="S1138" i="1"/>
  <c r="Q1138" i="1"/>
  <c r="S1114" i="1"/>
  <c r="Q1114" i="1"/>
  <c r="S1106" i="1"/>
  <c r="Q1106" i="1"/>
  <c r="S1090" i="1"/>
  <c r="Q1090" i="1"/>
  <c r="S1026" i="1"/>
  <c r="Q1026" i="1"/>
  <c r="S994" i="1"/>
  <c r="Q994" i="1"/>
  <c r="S978" i="1"/>
  <c r="Q978" i="1"/>
  <c r="S970" i="1"/>
  <c r="Q970" i="1"/>
  <c r="S922" i="1"/>
  <c r="Q922" i="1"/>
  <c r="S906" i="1"/>
  <c r="Q906" i="1"/>
  <c r="S866" i="1"/>
  <c r="Q866" i="1"/>
  <c r="S850" i="1"/>
  <c r="Q850" i="1"/>
  <c r="S842" i="1"/>
  <c r="Q842" i="1"/>
  <c r="S794" i="1"/>
  <c r="Q794" i="1"/>
  <c r="S778" i="1"/>
  <c r="Q778" i="1"/>
  <c r="S738" i="1"/>
  <c r="Q738" i="1"/>
  <c r="S722" i="1"/>
  <c r="Q722" i="1"/>
  <c r="S714" i="1"/>
  <c r="Q714" i="1"/>
  <c r="S666" i="1"/>
  <c r="Q666" i="1"/>
  <c r="S650" i="1"/>
  <c r="Q650" i="1"/>
  <c r="S610" i="1"/>
  <c r="Q610" i="1"/>
  <c r="S594" i="1"/>
  <c r="Q594" i="1"/>
  <c r="S586" i="1"/>
  <c r="Q586" i="1"/>
  <c r="S538" i="1"/>
  <c r="Q538" i="1"/>
  <c r="S522" i="1"/>
  <c r="Q522" i="1"/>
  <c r="S482" i="1"/>
  <c r="Q482" i="1"/>
  <c r="S466" i="1"/>
  <c r="Q466" i="1"/>
  <c r="S458" i="1"/>
  <c r="Q458" i="1"/>
  <c r="S410" i="1"/>
  <c r="Q410" i="1"/>
  <c r="S394" i="1"/>
  <c r="Q394" i="1"/>
  <c r="S354" i="1"/>
  <c r="Q354" i="1"/>
  <c r="S338" i="1"/>
  <c r="Q338" i="1"/>
  <c r="S330" i="1"/>
  <c r="Q330" i="1"/>
  <c r="S282" i="1"/>
  <c r="Q282" i="1"/>
  <c r="S266" i="1"/>
  <c r="Q266" i="1"/>
  <c r="S226" i="1"/>
  <c r="Q226" i="1"/>
  <c r="S210" i="1"/>
  <c r="Q210" i="1"/>
  <c r="S202" i="1"/>
  <c r="Q202" i="1"/>
  <c r="S154" i="1"/>
  <c r="Q154" i="1"/>
  <c r="S138" i="1"/>
  <c r="Q138" i="1"/>
  <c r="S98" i="1"/>
  <c r="Q98" i="1"/>
  <c r="S82" i="1"/>
  <c r="Q82" i="1"/>
  <c r="S74" i="1"/>
  <c r="Q74" i="1"/>
  <c r="S26" i="1"/>
  <c r="Q26" i="1"/>
  <c r="S18" i="1"/>
  <c r="Q18" i="1"/>
  <c r="Q1231" i="1"/>
  <c r="Q1199" i="1"/>
  <c r="Q1183" i="1"/>
  <c r="Q1130" i="1"/>
  <c r="Q1071" i="1"/>
  <c r="Q1058" i="1"/>
  <c r="Q1015" i="1"/>
  <c r="Q1002" i="1"/>
  <c r="Q991" i="1"/>
  <c r="Q977" i="1"/>
  <c r="Q954" i="1"/>
  <c r="Q929" i="1"/>
  <c r="Q903" i="1"/>
  <c r="Q890" i="1"/>
  <c r="Q865" i="1"/>
  <c r="Q841" i="1"/>
  <c r="Q791" i="1"/>
  <c r="Q777" i="1"/>
  <c r="Q754" i="1"/>
  <c r="Q729" i="1"/>
  <c r="Q703" i="1"/>
  <c r="Q690" i="1"/>
  <c r="Q679" i="1"/>
  <c r="Q665" i="1"/>
  <c r="Q642" i="1"/>
  <c r="Q591" i="1"/>
  <c r="Q578" i="1"/>
  <c r="Q554" i="1"/>
  <c r="Q529" i="1"/>
  <c r="Q503" i="1"/>
  <c r="Q490" i="1"/>
  <c r="Q479" i="1"/>
  <c r="Q465" i="1"/>
  <c r="Q442" i="1"/>
  <c r="Q417" i="1"/>
  <c r="Q391" i="1"/>
  <c r="Q378" i="1"/>
  <c r="Q353" i="1"/>
  <c r="Q329" i="1"/>
  <c r="Q279" i="1"/>
  <c r="Q265" i="1"/>
  <c r="Q242" i="1"/>
  <c r="Q217" i="1"/>
  <c r="Q191" i="1"/>
  <c r="Q178" i="1"/>
  <c r="Q167" i="1"/>
  <c r="Q153" i="1"/>
  <c r="Q130" i="1"/>
  <c r="Q79" i="1"/>
  <c r="Q66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1178" i="1"/>
  <c r="T1170" i="1"/>
  <c r="T1162" i="1"/>
  <c r="T1154" i="1"/>
  <c r="T1146" i="1"/>
  <c r="T1138" i="1"/>
  <c r="T1130" i="1"/>
  <c r="T1122" i="1"/>
  <c r="T1114" i="1"/>
  <c r="T1106" i="1"/>
  <c r="T1098" i="1"/>
  <c r="T1090" i="1"/>
  <c r="T1082" i="1"/>
  <c r="T1074" i="1"/>
  <c r="T1066" i="1"/>
  <c r="T1058" i="1"/>
  <c r="T1050" i="1"/>
  <c r="T1042" i="1"/>
  <c r="T1034" i="1"/>
  <c r="T1026" i="1"/>
  <c r="T1018" i="1"/>
  <c r="T1010" i="1"/>
  <c r="T1002" i="1"/>
  <c r="T994" i="1"/>
  <c r="T986" i="1"/>
  <c r="T978" i="1"/>
  <c r="T970" i="1"/>
  <c r="T962" i="1"/>
  <c r="T954" i="1"/>
  <c r="T946" i="1"/>
  <c r="T938" i="1"/>
  <c r="T930" i="1"/>
  <c r="T922" i="1"/>
  <c r="T914" i="1"/>
  <c r="T906" i="1"/>
  <c r="T898" i="1"/>
  <c r="T890" i="1"/>
  <c r="T882" i="1"/>
  <c r="T874" i="1"/>
  <c r="T866" i="1"/>
  <c r="T858" i="1"/>
  <c r="T850" i="1"/>
  <c r="T842" i="1"/>
  <c r="T834" i="1"/>
  <c r="T826" i="1"/>
  <c r="T818" i="1"/>
  <c r="T810" i="1"/>
  <c r="T802" i="1"/>
  <c r="T794" i="1"/>
  <c r="T786" i="1"/>
  <c r="T778" i="1"/>
  <c r="T770" i="1"/>
  <c r="T762" i="1"/>
  <c r="T754" i="1"/>
  <c r="T746" i="1"/>
  <c r="T738" i="1"/>
  <c r="T730" i="1"/>
  <c r="T722" i="1"/>
  <c r="T714" i="1"/>
  <c r="T706" i="1"/>
  <c r="T698" i="1"/>
  <c r="T690" i="1"/>
  <c r="T682" i="1"/>
  <c r="T674" i="1"/>
  <c r="T666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546" i="1"/>
  <c r="T538" i="1"/>
  <c r="T530" i="1"/>
  <c r="T522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S1081" i="1"/>
  <c r="Q1081" i="1"/>
  <c r="S1073" i="1"/>
  <c r="Q1073" i="1"/>
  <c r="S1041" i="1"/>
  <c r="Q1041" i="1"/>
  <c r="S1009" i="1"/>
  <c r="Q1009" i="1"/>
  <c r="S961" i="1"/>
  <c r="Q961" i="1"/>
  <c r="S937" i="1"/>
  <c r="Q937" i="1"/>
  <c r="S809" i="1"/>
  <c r="Q809" i="1"/>
  <c r="S577" i="1"/>
  <c r="Q577" i="1"/>
  <c r="S569" i="1"/>
  <c r="Q569" i="1"/>
  <c r="S385" i="1"/>
  <c r="Q385" i="1"/>
  <c r="S369" i="1"/>
  <c r="Q369" i="1"/>
  <c r="S313" i="1"/>
  <c r="Q313" i="1"/>
  <c r="S297" i="1"/>
  <c r="Q297" i="1"/>
  <c r="S185" i="1"/>
  <c r="Q185" i="1"/>
  <c r="S169" i="1"/>
  <c r="Q169" i="1"/>
  <c r="S113" i="1"/>
  <c r="Q113" i="1"/>
  <c r="S65" i="1"/>
  <c r="Q65" i="1"/>
  <c r="S33" i="1"/>
  <c r="Q33" i="1"/>
  <c r="S17" i="1"/>
  <c r="Q17" i="1"/>
  <c r="Q1001" i="1"/>
  <c r="Q951" i="1"/>
  <c r="Q927" i="1"/>
  <c r="Q889" i="1"/>
  <c r="Q839" i="1"/>
  <c r="Q727" i="1"/>
  <c r="Q689" i="1"/>
  <c r="Q639" i="1"/>
  <c r="Q527" i="1"/>
  <c r="Q439" i="1"/>
  <c r="Q415" i="1"/>
  <c r="Q377" i="1"/>
  <c r="Q327" i="1"/>
  <c r="Q127" i="1"/>
  <c r="Q63" i="1"/>
  <c r="T1305" i="1"/>
  <c r="T1289" i="1"/>
  <c r="T1273" i="1"/>
  <c r="T1249" i="1"/>
  <c r="T1233" i="1"/>
  <c r="T1217" i="1"/>
  <c r="T1201" i="1"/>
  <c r="T1193" i="1"/>
  <c r="T1177" i="1"/>
  <c r="T1161" i="1"/>
  <c r="T1145" i="1"/>
  <c r="T1129" i="1"/>
  <c r="T1121" i="1"/>
  <c r="T1113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69" i="1"/>
  <c r="T721" i="1"/>
  <c r="T601" i="1"/>
  <c r="T577" i="1"/>
  <c r="T569" i="1"/>
  <c r="T561" i="1"/>
  <c r="T553" i="1"/>
  <c r="T545" i="1"/>
  <c r="T537" i="1"/>
  <c r="T529" i="1"/>
  <c r="T521" i="1"/>
  <c r="T513" i="1"/>
  <c r="S1137" i="1"/>
  <c r="Q1137" i="1"/>
  <c r="S1057" i="1"/>
  <c r="Q1057" i="1"/>
  <c r="S953" i="1"/>
  <c r="Q953" i="1"/>
  <c r="S897" i="1"/>
  <c r="Q897" i="1"/>
  <c r="S881" i="1"/>
  <c r="Q881" i="1"/>
  <c r="S833" i="1"/>
  <c r="Q833" i="1"/>
  <c r="S825" i="1"/>
  <c r="Q825" i="1"/>
  <c r="S769" i="1"/>
  <c r="Q769" i="1"/>
  <c r="S753" i="1"/>
  <c r="Q753" i="1"/>
  <c r="S705" i="1"/>
  <c r="Q705" i="1"/>
  <c r="S697" i="1"/>
  <c r="Q697" i="1"/>
  <c r="S681" i="1"/>
  <c r="Q681" i="1"/>
  <c r="S641" i="1"/>
  <c r="Q641" i="1"/>
  <c r="S625" i="1"/>
  <c r="Q625" i="1"/>
  <c r="S553" i="1"/>
  <c r="Q553" i="1"/>
  <c r="S513" i="1"/>
  <c r="Q513" i="1"/>
  <c r="S497" i="1"/>
  <c r="Q497" i="1"/>
  <c r="S449" i="1"/>
  <c r="Q449" i="1"/>
  <c r="S441" i="1"/>
  <c r="Q441" i="1"/>
  <c r="S425" i="1"/>
  <c r="Q425" i="1"/>
  <c r="S321" i="1"/>
  <c r="Q321" i="1"/>
  <c r="S257" i="1"/>
  <c r="Q257" i="1"/>
  <c r="S241" i="1"/>
  <c r="Q241" i="1"/>
  <c r="S193" i="1"/>
  <c r="Q193" i="1"/>
  <c r="S129" i="1"/>
  <c r="Q129" i="1"/>
  <c r="S49" i="1"/>
  <c r="Q49" i="1"/>
  <c r="Q1129" i="1"/>
  <c r="Q489" i="1"/>
  <c r="Q215" i="1"/>
  <c r="Q177" i="1"/>
  <c r="T1297" i="1"/>
  <c r="T1281" i="1"/>
  <c r="T1265" i="1"/>
  <c r="T1257" i="1"/>
  <c r="T1241" i="1"/>
  <c r="T1225" i="1"/>
  <c r="T1209" i="1"/>
  <c r="T1185" i="1"/>
  <c r="T1169" i="1"/>
  <c r="T1153" i="1"/>
  <c r="T1137" i="1"/>
  <c r="T1105" i="1"/>
  <c r="T977" i="1"/>
  <c r="S1288" i="1"/>
  <c r="Q1288" i="1"/>
  <c r="S1240" i="1"/>
  <c r="Q1240" i="1"/>
  <c r="S1200" i="1"/>
  <c r="Q1200" i="1"/>
  <c r="S1192" i="1"/>
  <c r="Q1192" i="1"/>
  <c r="S1168" i="1"/>
  <c r="Q1168" i="1"/>
  <c r="S1136" i="1"/>
  <c r="Q1136" i="1"/>
  <c r="S1120" i="1"/>
  <c r="Q1120" i="1"/>
  <c r="S1112" i="1"/>
  <c r="Q1112" i="1"/>
  <c r="S1088" i="1"/>
  <c r="Q1088" i="1"/>
  <c r="S1072" i="1"/>
  <c r="Q1072" i="1"/>
  <c r="S1024" i="1"/>
  <c r="Q1024" i="1"/>
  <c r="S1016" i="1"/>
  <c r="Q1016" i="1"/>
  <c r="S984" i="1"/>
  <c r="Q984" i="1"/>
  <c r="S968" i="1"/>
  <c r="Q968" i="1"/>
  <c r="S952" i="1"/>
  <c r="Q952" i="1"/>
  <c r="S928" i="1"/>
  <c r="Q928" i="1"/>
  <c r="S912" i="1"/>
  <c r="Q912" i="1"/>
  <c r="S896" i="1"/>
  <c r="Q896" i="1"/>
  <c r="S888" i="1"/>
  <c r="Q888" i="1"/>
  <c r="S856" i="1"/>
  <c r="Q856" i="1"/>
  <c r="S840" i="1"/>
  <c r="Q840" i="1"/>
  <c r="S824" i="1"/>
  <c r="Q824" i="1"/>
  <c r="S800" i="1"/>
  <c r="Q800" i="1"/>
  <c r="S784" i="1"/>
  <c r="Q784" i="1"/>
  <c r="S768" i="1"/>
  <c r="Q768" i="1"/>
  <c r="S760" i="1"/>
  <c r="Q760" i="1"/>
  <c r="S728" i="1"/>
  <c r="Q728" i="1"/>
  <c r="S712" i="1"/>
  <c r="Q712" i="1"/>
  <c r="S696" i="1"/>
  <c r="Q696" i="1"/>
  <c r="S672" i="1"/>
  <c r="Q672" i="1"/>
  <c r="S656" i="1"/>
  <c r="Q656" i="1"/>
  <c r="S640" i="1"/>
  <c r="Q640" i="1"/>
  <c r="S632" i="1"/>
  <c r="Q632" i="1"/>
  <c r="S600" i="1"/>
  <c r="Q600" i="1"/>
  <c r="S584" i="1"/>
  <c r="Q584" i="1"/>
  <c r="S568" i="1"/>
  <c r="Q568" i="1"/>
  <c r="S544" i="1"/>
  <c r="Q544" i="1"/>
  <c r="S528" i="1"/>
  <c r="Q528" i="1"/>
  <c r="S512" i="1"/>
  <c r="Q512" i="1"/>
  <c r="S504" i="1"/>
  <c r="Q504" i="1"/>
  <c r="S472" i="1"/>
  <c r="Q472" i="1"/>
  <c r="S456" i="1"/>
  <c r="Q456" i="1"/>
  <c r="S440" i="1"/>
  <c r="Q440" i="1"/>
  <c r="S416" i="1"/>
  <c r="Q416" i="1"/>
  <c r="S400" i="1"/>
  <c r="Q400" i="1"/>
  <c r="S384" i="1"/>
  <c r="Q384" i="1"/>
  <c r="S376" i="1"/>
  <c r="Q376" i="1"/>
  <c r="S344" i="1"/>
  <c r="Q344" i="1"/>
  <c r="S328" i="1"/>
  <c r="Q328" i="1"/>
  <c r="S312" i="1"/>
  <c r="Q312" i="1"/>
  <c r="S288" i="1"/>
  <c r="Q288" i="1"/>
  <c r="S272" i="1"/>
  <c r="Q272" i="1"/>
  <c r="S256" i="1"/>
  <c r="Q256" i="1"/>
  <c r="S248" i="1"/>
  <c r="Q248" i="1"/>
  <c r="S216" i="1"/>
  <c r="Q216" i="1"/>
  <c r="S200" i="1"/>
  <c r="Q200" i="1"/>
  <c r="S184" i="1"/>
  <c r="Q184" i="1"/>
  <c r="S160" i="1"/>
  <c r="Q160" i="1"/>
  <c r="S144" i="1"/>
  <c r="Q144" i="1"/>
  <c r="S128" i="1"/>
  <c r="Q128" i="1"/>
  <c r="S120" i="1"/>
  <c r="Q120" i="1"/>
  <c r="S88" i="1"/>
  <c r="Q88" i="1"/>
  <c r="S72" i="1"/>
  <c r="Q72" i="1"/>
  <c r="S64" i="1"/>
  <c r="Q64" i="1"/>
  <c r="S56" i="1"/>
  <c r="Q56" i="1"/>
  <c r="S8" i="1"/>
  <c r="Q8" i="1"/>
  <c r="Q1287" i="1"/>
  <c r="Q1263" i="1"/>
  <c r="Q1244" i="1"/>
  <c r="Q1224" i="1"/>
  <c r="Q1208" i="1"/>
  <c r="Q1196" i="1"/>
  <c r="Q1176" i="1"/>
  <c r="Q1163" i="1"/>
  <c r="Q1128" i="1"/>
  <c r="Q1111" i="1"/>
  <c r="Q1096" i="1"/>
  <c r="Q1082" i="1"/>
  <c r="Q1068" i="1"/>
  <c r="Q1055" i="1"/>
  <c r="Q1040" i="1"/>
  <c r="Q1027" i="1"/>
  <c r="Q1012" i="1"/>
  <c r="Q1000" i="1"/>
  <c r="Q987" i="1"/>
  <c r="Q975" i="1"/>
  <c r="Q962" i="1"/>
  <c r="Q938" i="1"/>
  <c r="Q913" i="1"/>
  <c r="Q900" i="1"/>
  <c r="Q887" i="1"/>
  <c r="Q874" i="1"/>
  <c r="Q863" i="1"/>
  <c r="Q849" i="1"/>
  <c r="Q826" i="1"/>
  <c r="Q812" i="1"/>
  <c r="Q801" i="1"/>
  <c r="Q788" i="1"/>
  <c r="Q775" i="1"/>
  <c r="Q762" i="1"/>
  <c r="Q737" i="1"/>
  <c r="Q713" i="1"/>
  <c r="Q700" i="1"/>
  <c r="Q688" i="1"/>
  <c r="Q675" i="1"/>
  <c r="Q663" i="1"/>
  <c r="Q649" i="1"/>
  <c r="Q626" i="1"/>
  <c r="Q612" i="1"/>
  <c r="Q601" i="1"/>
  <c r="Q588" i="1"/>
  <c r="Q575" i="1"/>
  <c r="Q562" i="1"/>
  <c r="Q551" i="1"/>
  <c r="Q537" i="1"/>
  <c r="Q514" i="1"/>
  <c r="Q500" i="1"/>
  <c r="Q488" i="1"/>
  <c r="Q475" i="1"/>
  <c r="Q463" i="1"/>
  <c r="Q450" i="1"/>
  <c r="Q426" i="1"/>
  <c r="Q401" i="1"/>
  <c r="Q388" i="1"/>
  <c r="Q375" i="1"/>
  <c r="Q362" i="1"/>
  <c r="Q351" i="1"/>
  <c r="Q337" i="1"/>
  <c r="Q314" i="1"/>
  <c r="Q300" i="1"/>
  <c r="Q289" i="1"/>
  <c r="Q276" i="1"/>
  <c r="Q263" i="1"/>
  <c r="Q250" i="1"/>
  <c r="Q225" i="1"/>
  <c r="Q201" i="1"/>
  <c r="Q188" i="1"/>
  <c r="Q176" i="1"/>
  <c r="Q163" i="1"/>
  <c r="Q151" i="1"/>
  <c r="Q137" i="1"/>
  <c r="Q114" i="1"/>
  <c r="Q100" i="1"/>
  <c r="Q89" i="1"/>
  <c r="Q76" i="1"/>
  <c r="Q48" i="1"/>
  <c r="Q34" i="1"/>
  <c r="Q16" i="1"/>
  <c r="T3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Q1197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Q1154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099" i="1"/>
  <c r="T1091" i="1"/>
  <c r="T1083" i="1"/>
  <c r="T1075" i="1"/>
  <c r="T1067" i="1"/>
  <c r="T1059" i="1"/>
  <c r="T1051" i="1"/>
  <c r="T1043" i="1"/>
  <c r="T1035" i="1"/>
  <c r="T1027" i="1"/>
  <c r="T1019" i="1"/>
  <c r="T1011" i="1"/>
  <c r="T1003" i="1"/>
  <c r="T995" i="1"/>
  <c r="T987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Q1025" i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S1214" i="1"/>
  <c r="S1206" i="1"/>
  <c r="Q1254" i="1"/>
  <c r="Q1158" i="1"/>
  <c r="Q1086" i="1"/>
  <c r="Q1078" i="1"/>
  <c r="Q1070" i="1"/>
  <c r="Q1062" i="1"/>
  <c r="Q1054" i="1"/>
  <c r="Q1046" i="1"/>
  <c r="Q1038" i="1"/>
  <c r="Q1030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Q1303" i="1"/>
  <c r="Q1295" i="1"/>
  <c r="Q1279" i="1"/>
  <c r="Q1283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40" i="1"/>
  <c r="T732" i="1"/>
  <c r="T724" i="1"/>
  <c r="T716" i="1"/>
  <c r="T708" i="1"/>
  <c r="T700" i="1"/>
  <c r="T692" i="1"/>
  <c r="T684" i="1"/>
  <c r="T676" i="1"/>
  <c r="T668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Q1271" i="1"/>
  <c r="Q3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Q1255" i="1"/>
  <c r="Q1247" i="1"/>
  <c r="Q1239" i="1"/>
  <c r="Q1223" i="1"/>
  <c r="B5" i="2"/>
  <c r="B7" i="2" s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<sst xmlns="http://schemas.openxmlformats.org/spreadsheetml/2006/main" count="5019" uniqueCount="1745">
  <si>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</si>
  <si>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</si>
  <si>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</si>
  <si>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</si>
  <si>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</si>
  <si>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</si>
  <si>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</si>
  <si>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</si>
  <si>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</si>
  <si>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</si>
  <si>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</si>
  <si>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</si>
  <si>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</si>
  <si>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</si>
  <si>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</si>
  <si>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</si>
  <si>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</si>
  <si>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</si>
  <si>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</si>
  <si>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</si>
  <si>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</si>
  <si>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</si>
  <si>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</si>
  <si>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</si>
  <si>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</si>
  <si>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</si>
  <si>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</si>
  <si>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</si>
  <si>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</si>
  <si>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</si>
  <si>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</si>
  <si>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</si>
  <si>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</si>
  <si>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</si>
  <si>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</si>
  <si>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</si>
  <si>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</si>
  <si>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</si>
  <si>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</si>
  <si>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</si>
  <si>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</si>
  <si>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</si>
  <si>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</si>
  <si>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</si>
  <si>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</si>
  <si>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</si>
  <si>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</si>
  <si>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</si>
  <si>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</si>
  <si>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</si>
  <si>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</si>
  <si>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</si>
  <si>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</si>
  <si>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</si>
  <si>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</si>
  <si>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</si>
  <si>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</si>
  <si>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</si>
  <si>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</si>
  <si>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</si>
  <si>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</si>
  <si>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</si>
  <si>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</si>
  <si>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</si>
  <si>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</si>
  <si>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</si>
  <si>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</si>
  <si>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</si>
  <si>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</si>
  <si>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</si>
  <si>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</si>
  <si>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</si>
  <si>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</si>
  <si>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</si>
  <si>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</si>
  <si>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</si>
  <si>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</si>
  <si>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</si>
  <si>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</si>
  <si>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</si>
  <si>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</si>
  <si>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</si>
  <si>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</si>
  <si>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</si>
  <si>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</si>
  <si>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</si>
  <si>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</si>
  <si>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</si>
  <si>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</si>
  <si>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</si>
  <si>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</si>
  <si>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</si>
  <si>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</si>
  <si>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</si>
  <si>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</si>
  <si>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</si>
  <si>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</si>
  <si>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</si>
  <si>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</si>
  <si>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</si>
  <si>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</si>
  <si>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</si>
  <si>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</si>
  <si>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</si>
  <si>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</si>
  <si>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</si>
  <si>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</si>
  <si>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</si>
  <si>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</si>
  <si>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</si>
  <si>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</si>
  <si>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</si>
  <si>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</si>
  <si>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</si>
  <si>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</si>
  <si>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</si>
  <si>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</si>
  <si>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</si>
  <si>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</si>
  <si>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</si>
  <si>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</si>
  <si>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</si>
  <si>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</si>
  <si>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</si>
  <si>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</si>
  <si>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</si>
  <si>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</si>
  <si>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</si>
  <si>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</si>
  <si>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</si>
  <si>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</si>
  <si>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</si>
  <si>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</si>
  <si>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</si>
  <si>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</si>
  <si>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</si>
  <si>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</si>
  <si>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</si>
  <si>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</si>
  <si>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</si>
  <si>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</si>
  <si>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</si>
  <si>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</si>
  <si>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</si>
  <si>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</si>
  <si>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</si>
  <si>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</si>
  <si>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</si>
  <si>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</si>
  <si>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</si>
  <si>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</si>
  <si>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</si>
  <si>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</si>
  <si>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</si>
  <si>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</si>
  <si>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</si>
  <si>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</si>
  <si>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</si>
  <si>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</si>
  <si>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</si>
  <si>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</si>
  <si>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</si>
  <si>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</si>
  <si>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</si>
  <si>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</si>
  <si>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</si>
  <si>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</si>
  <si>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</si>
  <si>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</si>
  <si>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</si>
  <si>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</si>
  <si>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</si>
  <si>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</si>
  <si>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</si>
  <si>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</si>
  <si>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</si>
  <si>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</si>
  <si>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</si>
  <si>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</si>
  <si>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</si>
  <si>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</si>
  <si>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</si>
  <si>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</si>
  <si>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</si>
  <si>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</si>
  <si>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</si>
  <si>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</si>
  <si>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</si>
  <si>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</si>
  <si>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</si>
  <si>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</si>
  <si>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</si>
  <si>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</si>
  <si>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</si>
  <si>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</si>
  <si>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</si>
  <si>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</si>
  <si>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</si>
  <si>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</si>
  <si>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</si>
  <si>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</si>
  <si>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</si>
  <si>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</si>
  <si>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</si>
  <si>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</si>
  <si>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</si>
  <si>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</si>
  <si>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</si>
  <si>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</si>
  <si>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</si>
  <si>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</si>
  <si>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</si>
  <si>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</si>
  <si>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</si>
  <si>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</si>
  <si>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</si>
  <si>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</si>
  <si>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</si>
  <si>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</si>
  <si>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</si>
  <si>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</si>
  <si>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</si>
  <si>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</si>
  <si>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</si>
  <si>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</si>
  <si>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</si>
  <si>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</si>
  <si>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</si>
  <si>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</si>
  <si>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</si>
  <si>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</si>
  <si>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</si>
  <si>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</si>
  <si>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</si>
  <si>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</si>
  <si>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</si>
  <si>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</si>
  <si>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</si>
  <si>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</si>
  <si>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</si>
  <si>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</si>
  <si>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</si>
  <si>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</si>
  <si>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</si>
  <si>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</si>
  <si>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</si>
  <si>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</si>
  <si>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</si>
  <si>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</si>
  <si>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</si>
  <si>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</si>
  <si>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</si>
  <si>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</si>
  <si>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</si>
  <si>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</si>
  <si>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</si>
  <si>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</si>
  <si>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</si>
  <si>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</si>
  <si>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</si>
  <si>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</si>
  <si>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</si>
  <si>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</si>
  <si>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</si>
  <si>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</si>
  <si>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</si>
  <si>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</si>
  <si>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</si>
  <si>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</si>
  <si>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</si>
  <si>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</si>
  <si>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</si>
  <si>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</si>
  <si>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</si>
  <si>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</si>
  <si>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</si>
  <si>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</si>
  <si>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</si>
  <si>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</si>
  <si>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</si>
  <si>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</si>
  <si>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</si>
  <si>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</si>
  <si>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</si>
  <si>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</si>
  <si>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</si>
  <si>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</si>
  <si>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</si>
  <si>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</si>
  <si>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</si>
  <si>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</si>
  <si>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</si>
  <si>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</si>
  <si>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</si>
  <si>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</si>
  <si>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</si>
  <si>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</si>
  <si>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</si>
  <si>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</si>
  <si>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</si>
  <si>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</si>
  <si>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</si>
  <si>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</si>
  <si>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</si>
  <si>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</si>
  <si>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</si>
  <si>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</si>
  <si>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</si>
  <si>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</si>
  <si>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</si>
  <si>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</si>
  <si>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</si>
  <si>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</si>
  <si>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</si>
  <si>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</si>
  <si>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</si>
  <si>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</si>
  <si>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</si>
  <si>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</si>
  <si>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</si>
  <si>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</si>
  <si>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</si>
  <si>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</si>
  <si>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</si>
  <si>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</si>
  <si>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</si>
  <si>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</si>
  <si>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</si>
  <si>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</si>
  <si>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</si>
  <si>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</si>
  <si>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</si>
  <si>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</si>
  <si>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</si>
  <si>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</si>
  <si>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</si>
  <si>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</si>
  <si>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</si>
  <si>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</si>
  <si>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</si>
  <si>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</si>
  <si>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</si>
  <si>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</si>
  <si>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</si>
  <si>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</si>
  <si>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</si>
  <si>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</si>
  <si>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</si>
  <si>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</si>
  <si>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</si>
  <si>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</si>
  <si>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</si>
  <si>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</si>
  <si>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</si>
  <si>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</si>
  <si>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</si>
  <si>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</si>
  <si>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</si>
  <si>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</si>
  <si>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</si>
  <si>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</si>
  <si>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</si>
  <si>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</si>
  <si>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</si>
  <si>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</si>
  <si>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</si>
  <si>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</si>
  <si>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</si>
  <si>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</si>
  <si>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</si>
  <si>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</si>
  <si>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</si>
  <si>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</si>
  <si>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</si>
  <si>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</si>
  <si>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</si>
  <si>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</si>
  <si>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</si>
  <si>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</si>
  <si>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</si>
  <si>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</si>
  <si>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</si>
  <si>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</si>
  <si>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</si>
  <si>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</si>
  <si>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</si>
  <si>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</si>
  <si>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</si>
  <si>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</si>
  <si>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</si>
  <si>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</si>
  <si>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</si>
  <si>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</si>
  <si>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</si>
  <si>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</si>
  <si>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</si>
  <si>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</si>
  <si>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</si>
  <si>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</si>
  <si>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</si>
  <si>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</si>
  <si>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</si>
  <si>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</si>
  <si>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</si>
  <si>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</si>
  <si>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</si>
  <si>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</si>
  <si>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</si>
  <si>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</si>
  <si>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</si>
  <si>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</si>
  <si>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</si>
  <si>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</si>
  <si>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</si>
  <si>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</si>
  <si>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</si>
  <si>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</si>
  <si>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</si>
  <si>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</si>
  <si>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</si>
  <si>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</si>
  <si>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</si>
  <si>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</si>
  <si>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</si>
  <si>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</si>
  <si>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</si>
  <si>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</si>
  <si>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</si>
  <si>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</si>
  <si>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</si>
  <si>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</si>
  <si>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</si>
  <si>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</si>
  <si>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</si>
  <si>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</si>
  <si>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</si>
  <si>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</si>
  <si>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</si>
  <si>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</si>
  <si>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</si>
  <si>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</si>
  <si>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</si>
  <si>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</si>
  <si>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</si>
  <si>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</si>
  <si>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</si>
  <si>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</si>
  <si>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</si>
  <si>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</si>
  <si>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</si>
  <si>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</si>
  <si>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</si>
  <si>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</si>
  <si>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</si>
  <si>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</si>
  <si>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</si>
  <si>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</si>
  <si>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</si>
  <si>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</si>
  <si>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</si>
  <si>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</si>
  <si>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</si>
  <si>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</si>
  <si>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</si>
  <si>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</si>
  <si>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</si>
  <si>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</si>
  <si>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</si>
  <si>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</si>
  <si>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</si>
  <si>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</si>
  <si>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</si>
  <si>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</si>
  <si>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</si>
  <si>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</si>
  <si>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</si>
  <si>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</si>
  <si>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</si>
  <si>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</si>
  <si>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</si>
  <si>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</si>
  <si>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</si>
  <si>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</si>
  <si>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</si>
  <si>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</si>
  <si>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</si>
  <si>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</si>
  <si>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</si>
  <si>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</si>
  <si>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</si>
  <si>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</si>
  <si>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</si>
  <si>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</si>
  <si>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</si>
  <si>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</si>
  <si>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</si>
  <si>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</si>
  <si>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</si>
  <si>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</si>
  <si>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</si>
  <si>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</si>
  <si>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</si>
  <si>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</si>
  <si>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</si>
  <si>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</si>
  <si>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</si>
  <si>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</si>
  <si>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</si>
  <si>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</si>
  <si>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</si>
  <si>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</si>
  <si>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</si>
  <si>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</si>
  <si>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</si>
  <si>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</si>
  <si>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</si>
  <si>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</si>
  <si>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</si>
  <si>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</si>
  <si>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</si>
  <si>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</si>
  <si>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</si>
  <si>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</si>
  <si>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</si>
  <si>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</si>
  <si>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</si>
  <si>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</si>
  <si>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</si>
  <si>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</si>
  <si>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</si>
  <si>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</si>
  <si>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</si>
  <si>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</si>
  <si>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</si>
  <si>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</si>
  <si>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</si>
  <si>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</si>
  <si>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</si>
  <si>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</si>
  <si>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</si>
  <si>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</si>
  <si>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</si>
  <si>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</si>
  <si>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</si>
  <si>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</si>
  <si>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</si>
  <si>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</si>
  <si>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</si>
  <si>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</si>
  <si>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</si>
  <si>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</si>
  <si>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</si>
  <si>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</si>
  <si>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</si>
  <si>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</si>
  <si>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</si>
  <si>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</si>
  <si>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</si>
  <si>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</si>
  <si>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</si>
  <si>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</si>
  <si>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</si>
  <si>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</si>
  <si>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</si>
  <si>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</si>
  <si>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</si>
  <si>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</si>
  <si>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</si>
  <si>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</si>
  <si>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</si>
  <si>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</si>
  <si>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</si>
  <si>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</si>
  <si>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</si>
  <si>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</si>
  <si>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</si>
  <si>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</si>
  <si>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</si>
  <si>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</si>
  <si>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</si>
  <si>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</si>
  <si>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</si>
  <si>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</si>
  <si>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</si>
  <si>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</si>
  <si>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</si>
  <si>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</si>
  <si>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</si>
  <si>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</si>
  <si>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</si>
  <si>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</si>
  <si>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</si>
  <si>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</si>
  <si>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</si>
  <si>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</si>
  <si>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</si>
  <si>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</si>
  <si>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</si>
  <si>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</si>
  <si>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</si>
  <si>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</si>
  <si>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</si>
  <si>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</si>
  <si>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</si>
  <si>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</si>
  <si>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</si>
  <si>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</si>
  <si>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</si>
  <si>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</si>
  <si>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</si>
  <si>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</si>
  <si>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</si>
  <si>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</si>
  <si>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</si>
  <si>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</si>
  <si>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</si>
  <si>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</si>
  <si>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</si>
  <si>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</si>
  <si>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</si>
  <si>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</si>
  <si>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</si>
  <si>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</si>
  <si>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</si>
  <si>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</si>
  <si>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</si>
  <si>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</si>
  <si>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</si>
  <si>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</si>
  <si>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</si>
  <si>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</si>
  <si>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</si>
  <si>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</si>
  <si>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</si>
  <si>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</si>
  <si>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</si>
  <si>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</si>
  <si>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</si>
  <si>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</si>
  <si>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</si>
  <si>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</si>
  <si>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</si>
  <si>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</si>
  <si>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</si>
  <si>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</si>
  <si>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</si>
  <si>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</si>
  <si>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</si>
  <si>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</si>
  <si>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</si>
  <si>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</si>
  <si>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</si>
  <si>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</si>
  <si>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</si>
  <si>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</si>
  <si>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</si>
  <si>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</si>
  <si>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</si>
  <si>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</si>
  <si>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</si>
  <si>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</si>
  <si>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</si>
  <si>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</si>
  <si>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</si>
  <si>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</si>
  <si>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</si>
  <si>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</si>
  <si>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</si>
  <si>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</si>
  <si>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</si>
  <si>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</si>
  <si>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</si>
  <si>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</si>
  <si>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</si>
  <si>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</si>
  <si>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</si>
  <si>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</si>
  <si>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</si>
  <si>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</si>
  <si>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</si>
  <si>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</si>
  <si>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</si>
  <si>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</si>
  <si>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</si>
  <si>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</si>
  <si>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</si>
  <si>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</si>
  <si>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</si>
  <si>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</si>
  <si>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</si>
  <si>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</si>
  <si>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</si>
  <si>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</si>
  <si>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</si>
  <si>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</si>
  <si>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</si>
  <si>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</si>
  <si>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</si>
  <si>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</si>
  <si>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</si>
  <si>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</si>
  <si>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</si>
  <si>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</si>
  <si>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</si>
  <si>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</si>
  <si>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</si>
  <si>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</si>
  <si>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</si>
  <si>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</si>
  <si>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</si>
  <si>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</si>
  <si>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</si>
  <si>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</si>
  <si>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</si>
  <si>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</si>
  <si>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</si>
  <si>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</si>
  <si>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</si>
  <si>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</si>
  <si>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</si>
  <si>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</si>
  <si>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</si>
  <si>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</si>
  <si>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</si>
  <si>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</si>
  <si>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</si>
  <si>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</si>
  <si>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</si>
  <si>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</si>
  <si>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</si>
  <si>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</si>
  <si>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</si>
  <si>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</si>
  <si>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</si>
  <si>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</si>
  <si>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</si>
  <si>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</si>
  <si>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</si>
  <si>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</si>
  <si>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</si>
  <si>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</si>
  <si>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</si>
  <si>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</si>
  <si>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</si>
  <si>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</si>
  <si>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</si>
  <si>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</si>
  <si>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</si>
  <si>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</si>
  <si>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</si>
  <si>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</si>
  <si>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</si>
  <si>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</si>
  <si>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</si>
  <si>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</si>
  <si>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</si>
  <si>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</si>
  <si>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</si>
  <si>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</si>
  <si>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</si>
  <si>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</si>
  <si>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</si>
  <si>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</si>
  <si>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</si>
  <si>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</si>
  <si>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</si>
  <si>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</si>
  <si>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</si>
  <si>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</si>
  <si>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</si>
  <si>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</si>
  <si>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</si>
  <si>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</si>
  <si>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</si>
  <si>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</si>
  <si>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</si>
  <si>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</si>
  <si>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</si>
  <si>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</si>
  <si>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</si>
  <si>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</si>
  <si>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</si>
  <si>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</si>
  <si>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</si>
  <si>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</si>
  <si>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</si>
  <si>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</si>
  <si>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</si>
  <si>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</si>
  <si>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</si>
  <si>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</si>
  <si>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</si>
  <si>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</si>
  <si>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</si>
  <si>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</si>
  <si>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</si>
  <si>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</si>
  <si>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</si>
  <si>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</si>
  <si>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</si>
  <si>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</si>
  <si>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</si>
  <si>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</si>
  <si>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</si>
  <si>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</si>
  <si>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</si>
  <si>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</si>
  <si>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</si>
  <si>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</si>
  <si>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</si>
  <si>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</si>
  <si>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</si>
  <si>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</si>
  <si>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</si>
  <si>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</si>
  <si>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</si>
  <si>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</si>
  <si>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</si>
  <si>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</si>
  <si>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</si>
  <si>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</si>
  <si>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</si>
  <si>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</si>
  <si>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</si>
  <si>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</si>
  <si>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</si>
  <si>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</si>
  <si>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</si>
  <si>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</si>
  <si>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</si>
  <si>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</si>
  <si>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</si>
  <si>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</si>
  <si>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</si>
  <si>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</si>
  <si>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</si>
  <si>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</si>
  <si>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</si>
  <si>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</si>
  <si>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</si>
  <si>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</si>
  <si>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</si>
  <si>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</si>
  <si>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</si>
  <si>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</si>
  <si>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</si>
  <si>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</si>
  <si>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</si>
  <si>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</si>
  <si>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</si>
  <si>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</si>
  <si>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</si>
  <si>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</si>
  <si>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</si>
  <si>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</si>
  <si>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</si>
  <si>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</si>
  <si>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</si>
  <si>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</si>
  <si>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</si>
  <si>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</si>
  <si>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</si>
  <si>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</si>
  <si>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</si>
  <si>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</si>
  <si>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</si>
  <si>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</si>
  <si>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</si>
  <si>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</si>
  <si>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</si>
  <si>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</si>
  <si>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</si>
  <si>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</si>
  <si>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</si>
  <si>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</si>
  <si>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</si>
  <si>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</si>
  <si>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</si>
  <si>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</si>
  <si>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</si>
  <si>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</si>
  <si>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</si>
  <si>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</si>
  <si>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</si>
  <si>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</si>
  <si>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</si>
  <si>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</si>
  <si>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</si>
  <si>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</si>
  <si>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</si>
  <si>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</si>
  <si>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</si>
  <si>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</si>
  <si>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</si>
  <si>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</si>
  <si>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</si>
  <si>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</si>
  <si>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</si>
  <si>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</si>
  <si>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</si>
  <si>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</si>
  <si>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</si>
  <si>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</si>
  <si>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</si>
  <si>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</si>
  <si>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</si>
  <si>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</si>
  <si>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</si>
  <si>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</si>
  <si>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</si>
  <si>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</si>
  <si>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</si>
  <si>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</si>
  <si>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</si>
  <si>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</si>
  <si>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</si>
  <si>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</si>
  <si>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</si>
  <si>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</si>
  <si>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</si>
  <si>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</si>
  <si>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</si>
  <si>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</si>
  <si>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</si>
  <si>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</si>
  <si>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</si>
  <si>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</si>
  <si>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</si>
  <si>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</si>
  <si>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</si>
  <si>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</si>
  <si>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</si>
  <si>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</si>
  <si>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</si>
  <si>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</si>
  <si>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</si>
  <si>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</si>
  <si>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</si>
  <si>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</si>
  <si>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</si>
  <si>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</si>
  <si>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</si>
  <si>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</si>
  <si>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</si>
  <si>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</si>
  <si>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</si>
  <si>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</si>
  <si>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</si>
  <si>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</si>
  <si>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</si>
  <si>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</si>
  <si>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</si>
  <si>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</si>
  <si>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</si>
  <si>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</si>
  <si>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</si>
  <si>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</si>
  <si>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</si>
  <si>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</si>
  <si>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</si>
  <si>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</si>
  <si>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</si>
  <si>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</si>
  <si>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</si>
  <si>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</si>
  <si>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</si>
  <si>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</si>
  <si>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</si>
  <si>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</si>
  <si>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</si>
  <si>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</si>
  <si>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</si>
  <si>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</si>
  <si>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</si>
  <si>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</si>
  <si>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</si>
  <si>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</si>
  <si>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</si>
  <si>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</si>
  <si>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</si>
  <si>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</si>
  <si>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</si>
  <si>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</si>
  <si>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</si>
  <si>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</si>
  <si>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</si>
  <si>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</si>
  <si>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</si>
  <si>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</si>
  <si>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</si>
  <si>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</si>
  <si>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</si>
  <si>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</si>
  <si>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</si>
  <si>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</si>
  <si>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</si>
  <si>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</si>
  <si>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</si>
  <si>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</si>
  <si>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</si>
  <si>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</si>
  <si>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</si>
  <si>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</si>
  <si>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</si>
  <si>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</si>
  <si>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</si>
  <si>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</si>
  <si>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</si>
  <si>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</si>
  <si>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</si>
  <si>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</si>
  <si>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</si>
  <si>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</si>
  <si>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</si>
  <si>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</si>
  <si>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</si>
  <si>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</si>
  <si>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</si>
  <si>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</si>
  <si>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</si>
  <si>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</si>
  <si>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</si>
  <si>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</si>
  <si>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</si>
  <si>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</si>
  <si>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</si>
  <si>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</si>
  <si>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</si>
  <si>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</si>
  <si>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</si>
  <si>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</si>
  <si>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</si>
  <si>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</si>
  <si>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</si>
  <si>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</si>
  <si>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</si>
  <si>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</si>
  <si>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</si>
  <si>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</si>
  <si>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</si>
  <si>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</si>
  <si>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</si>
  <si>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</si>
  <si>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</si>
  <si>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</si>
  <si>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</si>
  <si>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</si>
  <si>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</si>
  <si>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</si>
  <si>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</si>
  <si>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</si>
  <si>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</si>
  <si>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</si>
  <si>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</si>
  <si>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</si>
  <si>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</si>
  <si>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</si>
  <si>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</si>
  <si>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</si>
  <si>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</si>
  <si>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</si>
  <si>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</si>
  <si>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</si>
  <si>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</si>
  <si>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</si>
  <si>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</si>
  <si>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</si>
  <si>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</si>
  <si>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</si>
  <si>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</si>
  <si>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</si>
  <si>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</si>
  <si>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</si>
  <si>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</si>
  <si>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</si>
  <si>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</si>
  <si>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</si>
  <si>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</si>
  <si>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</si>
  <si>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</si>
  <si>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</si>
  <si>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</si>
  <si>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</si>
  <si>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</si>
  <si>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</si>
  <si>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</si>
  <si>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</si>
  <si>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</si>
  <si>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</si>
  <si>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</si>
  <si>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</si>
  <si>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</si>
  <si>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</si>
  <si>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</si>
  <si>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</si>
  <si>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</si>
  <si>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</si>
  <si>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</si>
  <si>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</si>
  <si>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</si>
  <si>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</si>
  <si>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</si>
  <si>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</si>
  <si>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</si>
  <si>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</si>
  <si>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</si>
  <si>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</si>
  <si>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</si>
  <si>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</si>
  <si>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</si>
  <si>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</si>
  <si>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</si>
  <si>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</si>
  <si>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</si>
  <si>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</si>
  <si>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</si>
  <si>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</si>
  <si>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</si>
  <si>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</si>
  <si>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</si>
  <si>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</si>
  <si>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</si>
  <si>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</si>
  <si>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</si>
  <si>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</si>
  <si>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</si>
  <si>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</si>
  <si>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</si>
  <si>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</si>
  <si>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</si>
  <si>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</si>
  <si>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</si>
  <si>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</si>
  <si>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</si>
  <si>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</si>
  <si>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</si>
  <si>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</si>
  <si>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</si>
  <si>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</si>
  <si>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</si>
  <si>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</si>
  <si>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</si>
  <si>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</si>
  <si>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</si>
  <si>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</si>
  <si>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</si>
  <si>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</si>
  <si>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</si>
  <si>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</si>
  <si>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</si>
  <si>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</si>
  <si>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</si>
  <si>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</si>
  <si>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</si>
  <si>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</si>
  <si>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</si>
  <si>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</si>
  <si>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</si>
  <si>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</si>
  <si>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</si>
  <si>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</si>
  <si>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</si>
  <si>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</si>
  <si>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</si>
  <si>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</si>
  <si>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</si>
  <si>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</si>
  <si>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</si>
  <si>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</si>
  <si>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</si>
  <si>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</si>
  <si>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</si>
  <si>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</si>
  <si>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</si>
  <si>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</si>
  <si>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</si>
  <si>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</si>
  <si>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</si>
  <si>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</si>
  <si>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</si>
  <si>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</si>
  <si>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</si>
  <si>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</si>
  <si>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</si>
  <si>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</si>
  <si>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</si>
  <si>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</si>
  <si>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</si>
  <si>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</si>
  <si>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</si>
  <si>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</si>
  <si>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</si>
  <si>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</si>
  <si>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</si>
  <si>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</si>
  <si>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</si>
  <si>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</si>
  <si>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</si>
  <si>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</si>
  <si>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</si>
  <si>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</si>
  <si>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</si>
  <si>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</si>
  <si>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</si>
  <si>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</si>
  <si>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</si>
  <si>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</si>
  <si>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</si>
  <si>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</si>
  <si>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</si>
  <si>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</si>
  <si>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</si>
  <si>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</si>
  <si>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</si>
  <si>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</si>
  <si>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</si>
  <si>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</si>
  <si>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</si>
  <si>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</si>
  <si>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</si>
  <si>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</si>
  <si>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</si>
  <si>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</si>
  <si>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</si>
  <si>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</si>
  <si>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</si>
  <si>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</si>
  <si>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</si>
  <si>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</si>
  <si>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</si>
  <si>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</si>
  <si>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</si>
  <si>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</si>
  <si>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</si>
  <si>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</si>
  <si>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</si>
  <si>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</si>
  <si>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</si>
  <si>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</si>
  <si>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</si>
  <si>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</si>
  <si>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</si>
  <si>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</si>
  <si>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</si>
  <si>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</si>
  <si>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</si>
  <si>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</si>
  <si>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</si>
  <si>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</si>
  <si>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</si>
  <si>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</si>
  <si>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</si>
  <si>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</si>
  <si>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</si>
  <si>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</si>
  <si>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</si>
  <si>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</si>
  <si>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</si>
  <si>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</si>
  <si>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</si>
  <si>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</si>
  <si>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</si>
  <si>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</si>
  <si>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</si>
  <si>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</si>
  <si>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</si>
  <si>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</si>
  <si>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</si>
  <si>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</si>
  <si>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</si>
  <si>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</si>
  <si>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</si>
  <si>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</si>
  <si>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</si>
  <si>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</si>
  <si>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</si>
  <si>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</si>
  <si>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</si>
  <si>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</si>
  <si>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</si>
  <si>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</si>
  <si>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</si>
  <si>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</si>
  <si>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</si>
  <si>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</si>
  <si>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</si>
  <si>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</si>
  <si>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</si>
  <si>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</si>
  <si>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</si>
  <si>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</si>
  <si>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</si>
  <si>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</si>
  <si>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</si>
  <si>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</si>
  <si>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</si>
  <si>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</si>
  <si>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</si>
  <si>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</si>
  <si>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</si>
  <si>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</si>
  <si>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</si>
  <si>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</si>
  <si>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</si>
  <si>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</si>
  <si>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</si>
  <si>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</si>
  <si>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</si>
  <si>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</si>
  <si>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</si>
  <si>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</si>
  <si>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</si>
  <si>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</si>
  <si>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</si>
  <si>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</si>
  <si>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</si>
  <si>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</si>
  <si>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</si>
  <si>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</si>
  <si>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</si>
  <si>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</si>
  <si>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</si>
  <si>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</si>
  <si>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</si>
  <si>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</si>
  <si>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</si>
  <si>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</si>
  <si>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</si>
  <si>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</si>
  <si>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</si>
  <si>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</si>
  <si>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</si>
  <si>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</si>
  <si>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</si>
  <si>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</si>
  <si>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</si>
  <si>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</si>
  <si>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</si>
  <si>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</si>
  <si>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</si>
  <si>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</si>
  <si>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</si>
  <si>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</si>
  <si>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</si>
  <si>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</si>
  <si>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</si>
  <si>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</si>
  <si>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</si>
  <si>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</si>
  <si>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</si>
  <si>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</si>
  <si>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</si>
  <si>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</si>
  <si>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</si>
  <si>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</si>
  <si>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</si>
  <si>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</si>
  <si>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</si>
  <si>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</si>
  <si>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</si>
  <si>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</si>
  <si>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</si>
  <si>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</si>
  <si>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</si>
  <si>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</si>
  <si>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</si>
  <si>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</si>
  <si>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</si>
  <si>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</si>
  <si>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</si>
  <si>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</si>
  <si>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</si>
  <si>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</si>
  <si>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</si>
  <si>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</si>
  <si>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</si>
  <si>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</si>
  <si>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</si>
  <si>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</si>
  <si>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</si>
  <si>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</si>
  <si>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</si>
  <si>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</si>
  <si>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</si>
  <si>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</si>
  <si>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</si>
  <si>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</si>
  <si>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</si>
  <si>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</si>
  <si>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</si>
  <si>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</si>
  <si>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</si>
  <si>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</si>
  <si>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</si>
  <si>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</si>
  <si>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</si>
  <si>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</si>
  <si>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</si>
  <si>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</si>
  <si>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</si>
  <si>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</si>
  <si>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</si>
  <si>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</si>
  <si>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</si>
  <si>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</si>
  <si>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</si>
  <si>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</si>
  <si>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</si>
  <si>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</si>
  <si>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</si>
  <si>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</si>
  <si>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</si>
  <si>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</si>
  <si>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</si>
  <si>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</si>
  <si>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</si>
  <si>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</si>
  <si>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</si>
  <si>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</si>
  <si>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</si>
  <si>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</si>
  <si>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</si>
  <si>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</si>
  <si>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</si>
  <si>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</si>
  <si>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</si>
  <si>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</si>
  <si>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</si>
  <si>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</si>
  <si>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</si>
  <si>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</si>
  <si>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</si>
  <si>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</si>
  <si>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</si>
  <si>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</si>
  <si>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</si>
  <si>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</si>
  <si>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</si>
  <si>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</si>
  <si>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</si>
  <si>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</si>
  <si>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</si>
  <si>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</si>
  <si>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</si>
  <si>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</si>
  <si>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</si>
  <si>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</si>
  <si>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</si>
  <si>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</si>
  <si>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</si>
  <si>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</si>
  <si>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</si>
  <si>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</si>
  <si>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</si>
  <si>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</si>
  <si>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</si>
  <si>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</si>
  <si>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</si>
  <si>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</si>
  <si>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</si>
  <si>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</si>
  <si>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</si>
  <si>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</si>
  <si>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</si>
  <si>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</si>
  <si>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</si>
  <si>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</si>
  <si>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</si>
  <si>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</si>
  <si>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</si>
  <si>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</si>
  <si>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</si>
  <si>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</si>
  <si>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</si>
  <si>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</si>
  <si>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</si>
  <si>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</si>
  <si>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</si>
  <si>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</si>
  <si>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</si>
  <si>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</si>
  <si>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</si>
  <si>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</si>
  <si>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</si>
  <si>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</si>
  <si>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</si>
  <si>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</si>
  <si>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</si>
  <si>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</si>
  <si>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</si>
  <si>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</si>
  <si>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</si>
  <si>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</si>
  <si>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</si>
  <si>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</si>
  <si>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</si>
  <si>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</si>
  <si>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</si>
  <si>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</si>
  <si>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</si>
  <si>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</si>
  <si>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</si>
  <si>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</si>
  <si>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</si>
  <si>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</si>
  <si>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</si>
  <si>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</si>
  <si>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</si>
  <si>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</si>
  <si>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</si>
  <si>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</si>
  <si>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</si>
  <si>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</si>
  <si>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</si>
  <si>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</si>
  <si>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</si>
  <si>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</si>
  <si>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</si>
  <si>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</si>
  <si>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</si>
  <si>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</si>
  <si>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</si>
  <si>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</si>
  <si>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</si>
  <si>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</si>
  <si>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</si>
  <si>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</si>
  <si>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</si>
  <si>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</si>
  <si>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</si>
  <si>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</si>
  <si>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</si>
  <si>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</si>
  <si>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</si>
  <si>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</si>
  <si>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</si>
  <si>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</si>
  <si>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</si>
  <si>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</si>
  <si>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</si>
  <si>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</si>
  <si>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</si>
  <si>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</si>
  <si>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</si>
  <si>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</si>
  <si>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</si>
  <si>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</si>
  <si>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</si>
  <si>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</si>
  <si>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</si>
  <si>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</si>
  <si>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</si>
  <si>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</si>
  <si>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</si>
  <si>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</si>
  <si>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</si>
  <si>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</si>
  <si>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</si>
  <si>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</si>
  <si>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</si>
  <si>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</si>
  <si>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</si>
  <si>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</si>
  <si>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</si>
  <si>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</si>
  <si>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</si>
  <si>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</si>
  <si>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</si>
  <si>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</si>
  <si>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</si>
  <si>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</si>
  <si>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</si>
  <si>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</si>
  <si>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</si>
  <si>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</si>
  <si>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</si>
  <si>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</si>
  <si>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</si>
  <si>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</si>
  <si>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</si>
  <si>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</si>
  <si>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</si>
  <si>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</si>
  <si>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</si>
  <si>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</si>
  <si>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</si>
  <si>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</si>
  <si>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</si>
  <si>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</si>
  <si>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</si>
  <si>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</si>
  <si>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</si>
  <si>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</si>
  <si>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</si>
  <si>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</si>
  <si>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</si>
  <si>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</si>
  <si>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</si>
  <si>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</si>
  <si>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</si>
  <si>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</si>
  <si>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</si>
  <si>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</si>
  <si>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</si>
  <si>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</si>
  <si>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</si>
  <si>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</si>
  <si>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</si>
  <si>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</si>
  <si>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</si>
  <si>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</si>
  <si>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</si>
  <si>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</si>
  <si>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</si>
  <si>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</si>
  <si>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</si>
  <si>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</si>
  <si>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</si>
  <si>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</si>
  <si>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</si>
  <si>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</si>
  <si>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</si>
  <si>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</si>
  <si>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</si>
  <si>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</si>
  <si>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</si>
  <si>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</si>
  <si>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</si>
  <si>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</si>
  <si>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</si>
  <si>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</si>
  <si>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</si>
  <si>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</si>
  <si>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</si>
  <si>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</si>
  <si>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</si>
  <si>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</si>
  <si>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</si>
  <si>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</si>
  <si>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</si>
  <si>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</si>
  <si>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</si>
  <si>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</si>
  <si>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</si>
  <si>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</si>
  <si>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</si>
  <si>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</si>
  <si>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</si>
  <si>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</si>
  <si>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</si>
  <si>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</si>
  <si>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</si>
  <si>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</si>
  <si>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</si>
  <si>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</si>
  <si>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</si>
  <si>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</si>
  <si>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</si>
  <si>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</si>
  <si>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</si>
  <si>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</si>
  <si>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</si>
  <si>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</si>
  <si>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</si>
  <si>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</si>
  <si>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</si>
  <si>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</si>
  <si>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</si>
  <si>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</si>
  <si>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</si>
  <si>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</si>
  <si>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</si>
  <si>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</si>
  <si>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</si>
  <si>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</si>
  <si>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</si>
  <si>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</si>
  <si>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</si>
  <si>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</si>
  <si>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</si>
  <si>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</si>
  <si>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</si>
  <si>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</si>
  <si>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</si>
  <si>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</si>
  <si>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</si>
  <si>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</si>
  <si>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</si>
  <si>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</si>
  <si>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</si>
  <si>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</si>
  <si>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</si>
  <si>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</si>
  <si>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</si>
  <si>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</si>
  <si>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</si>
  <si>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</si>
  <si>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</si>
  <si>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</si>
  <si>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</si>
  <si>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</si>
  <si>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</si>
  <si>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</si>
  <si>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</si>
  <si>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</si>
  <si>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</si>
  <si>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</si>
  <si>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</si>
  <si>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</si>
  <si>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</si>
  <si>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</si>
  <si>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</si>
  <si>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</si>
  <si>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</si>
  <si>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</si>
  <si>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</si>
  <si>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</si>
  <si>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</si>
  <si>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</si>
  <si>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</si>
  <si>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</si>
  <si>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</si>
  <si>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</si>
  <si>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</si>
  <si>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</si>
  <si>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</si>
  <si>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</si>
  <si>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</si>
  <si>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</si>
  <si>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</si>
  <si>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</si>
  <si>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</si>
  <si>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</si>
  <si>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</si>
  <si>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</si>
  <si>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</si>
  <si>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</si>
  <si>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Age1</t>
  </si>
  <si>
    <t>Fare1</t>
  </si>
  <si>
    <t>TicketFreq</t>
  </si>
  <si>
    <t>Title</t>
  </si>
  <si>
    <t>FareAdj</t>
  </si>
  <si>
    <t>FamilySize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</si>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</sst>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sheetPr filterMode="1"/>
  <dimension ref="A1:T1311"/>
  <sheetViews>
    <sheetView tabSelected="1" topLeftCell="A1281" zoomScale="120" zoomScaleNormal="120" workbookViewId="0">
      <selection activeCell="A2" sqref="A2:T1311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hidden="1" customWidth="1"/>
    <col min="4" max="4" width="68.88671875" hidden="1" customWidth="1"/>
    <col min="5" max="5" width="6.6640625" hidden="1" customWidth="1"/>
    <col min="6" max="6" width="5" hidden="1" customWidth="1"/>
    <col min="7" max="7" width="5.21875" hidden="1" customWidth="1"/>
    <col min="8" max="8" width="5.5546875" hidden="1" customWidth="1"/>
    <col min="9" max="9" width="19.109375" hidden="1" customWidth="1"/>
    <col min="10" max="10" width="9" hidden="1" customWidth="1"/>
    <col min="11" max="11" width="14.88671875" hidden="1" customWidth="1"/>
    <col min="12" max="13" width="9.109375" hidden="1" customWidth="1"/>
    <col min="14" max="15" width="0" hidden="1" customWidth="1"/>
    <col min="16" max="16" width="11" hidden="1" customWidth="1"/>
    <col min="17" max="17" width="0" hidden="1" customWidth="1"/>
    <col min="18" max="18" width="9.6640625" hidden="1" customWidth="1"/>
  </cols>
  <sheetData>
    <row r="1" spans="1:20" x14ac:dyDescent="0.3">
      <c r="A1">
        <f>COUNTA(A3:A1311)</f>
        <v>1309</v>
      </c>
      <c r="B1">
        <f t="shared" ref="B1:L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1740</v>
      </c>
      <c r="N2" t="s">
        <v>1737</v>
      </c>
      <c r="O2" t="s">
        <v>1738</v>
      </c>
      <c r="P2" t="s">
        <v>1739</v>
      </c>
      <c r="Q2" t="s">
        <v>1741</v>
      </c>
      <c r="R2" t="s">
        <v>1742</v>
      </c>
      <c r="S2" t="s">
        <v>1743</v>
      </c>
      <c r="T2" t="s">
        <v>1744</v>
      </c>
    </row>
    <row r="3" spans="1:20" hidden="1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IF(IFERROR(FIND("Master",D3),0)&gt;0,"Boy",IF(E3="female","Women","Man"))</f>
        <v>Man</v>
      </c>
      <c r="N3">
        <f>IF(F3="",AVERAGE(Age),F3)</f>
        <v>22</v>
      </c>
      <c r="O3">
        <f>IF(J3="",AVERAGE(Fare),J3)</f>
        <v>7.25</v>
      </c>
      <c r="P3">
        <f>COUNTIFS(Ticket,I3)</f>
        <v>1</v>
      </c>
      <c r="Q3">
        <f>O3/P3</f>
        <v>7.25</v>
      </c>
      <c r="R3">
        <f>SUM(G3:H3)+1</f>
        <v>2</v>
      </c>
      <c r="S3">
        <f>O3/(P3*10)</f>
        <v>0.72499999999999998</v>
      </c>
      <c r="T3">
        <f>R3+(N3/70)</f>
        <v>2.3142857142857141</v>
      </c>
    </row>
    <row r="4" spans="1:20" hidden="1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1">IF(IFERROR(FIND("Master",D4),0)&gt;0,"Boy",IF(E4="female","Women","Man"))</f>
        <v>Women</v>
      </c>
      <c r="N4">
        <f>IF(F4="",AVERAGE(Age),F4)</f>
        <v>38</v>
      </c>
      <c r="O4">
        <f>IF(J4="",AVERAGE(Fare),J4)</f>
        <v>71.283299999999997</v>
      </c>
      <c r="P4">
        <f>COUNTIFS(Ticket,I4)</f>
        <v>2</v>
      </c>
      <c r="Q4">
        <f t="shared" ref="Q4:Q67" si="2">O4/P4</f>
        <v>35.641649999999998</v>
      </c>
      <c r="R4">
        <f t="shared" ref="R4:R67" si="3">SUM(G4:H4)+1</f>
        <v>2</v>
      </c>
      <c r="S4">
        <f t="shared" ref="S4:S67" si="4">O4/(P4*10)</f>
        <v>3.564165</v>
      </c>
      <c r="T4">
        <f t="shared" ref="T4:T67" si="5">R4+(N4/70)</f>
        <v>2.5428571428571427</v>
      </c>
    </row>
    <row r="5" spans="1:20" hidden="1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1"/>
        <v>Women</v>
      </c>
      <c r="N5">
        <f>IF(F5="",AVERAGE(Age),F5)</f>
        <v>26</v>
      </c>
      <c r="O5">
        <f>IF(J5="",AVERAGE(Fare),J5)</f>
        <v>7.9249999999999998</v>
      </c>
      <c r="P5">
        <f>COUNTIFS(Ticket,I5)</f>
        <v>1</v>
      </c>
      <c r="Q5">
        <f t="shared" si="2"/>
        <v>7.9249999999999998</v>
      </c>
      <c r="R5">
        <f t="shared" si="3"/>
        <v>1</v>
      </c>
      <c r="S5">
        <f t="shared" si="4"/>
        <v>0.79249999999999998</v>
      </c>
      <c r="T5">
        <f t="shared" si="5"/>
        <v>1.3714285714285714</v>
      </c>
    </row>
    <row r="6" spans="1:20" hidden="1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1"/>
        <v>Women</v>
      </c>
      <c r="N6">
        <f>IF(F6="",AVERAGE(Age),F6)</f>
        <v>35</v>
      </c>
      <c r="O6">
        <f>IF(J6="",AVERAGE(Fare),J6)</f>
        <v>53.1</v>
      </c>
      <c r="P6">
        <f>COUNTIFS(Ticket,I6)</f>
        <v>2</v>
      </c>
      <c r="Q6">
        <f t="shared" si="2"/>
        <v>26.55</v>
      </c>
      <c r="R6">
        <f t="shared" si="3"/>
        <v>2</v>
      </c>
      <c r="S6">
        <f t="shared" si="4"/>
        <v>2.6550000000000002</v>
      </c>
      <c r="T6">
        <f t="shared" si="5"/>
        <v>2.5</v>
      </c>
    </row>
    <row r="7" spans="1:20" hidden="1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1"/>
        <v>Man</v>
      </c>
      <c r="N7">
        <f>IF(F7="",AVERAGE(Age),F7)</f>
        <v>35</v>
      </c>
      <c r="O7">
        <f>IF(J7="",AVERAGE(Fare),J7)</f>
        <v>8.0500000000000007</v>
      </c>
      <c r="P7">
        <f>COUNTIFS(Ticket,I7)</f>
        <v>1</v>
      </c>
      <c r="Q7">
        <f t="shared" si="2"/>
        <v>8.0500000000000007</v>
      </c>
      <c r="R7">
        <f t="shared" si="3"/>
        <v>1</v>
      </c>
      <c r="S7">
        <f t="shared" si="4"/>
        <v>0.80500000000000005</v>
      </c>
      <c r="T7">
        <f t="shared" si="5"/>
        <v>1.5</v>
      </c>
    </row>
    <row r="8" spans="1:20" hidden="1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1"/>
        <v>Man</v>
      </c>
      <c r="N8">
        <f>IF(F8="",AVERAGE(Age),F8)</f>
        <v>29.881137667304014</v>
      </c>
      <c r="O8">
        <f>IF(J8="",AVERAGE(Fare),J8)</f>
        <v>8.4582999999999995</v>
      </c>
      <c r="P8">
        <f>COUNTIFS(Ticket,I8)</f>
        <v>1</v>
      </c>
      <c r="Q8">
        <f t="shared" si="2"/>
        <v>8.4582999999999995</v>
      </c>
      <c r="R8">
        <f t="shared" si="3"/>
        <v>1</v>
      </c>
      <c r="S8">
        <f t="shared" si="4"/>
        <v>0.84582999999999997</v>
      </c>
      <c r="T8">
        <f t="shared" si="5"/>
        <v>1.4268733952472001</v>
      </c>
    </row>
    <row r="9" spans="1:20" hidden="1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1"/>
        <v>Man</v>
      </c>
      <c r="N9">
        <f>IF(F9="",AVERAGE(Age),F9)</f>
        <v>54</v>
      </c>
      <c r="O9">
        <f>IF(J9="",AVERAGE(Fare),J9)</f>
        <v>51.862499999999997</v>
      </c>
      <c r="P9">
        <f>COUNTIFS(Ticket,I9)</f>
        <v>2</v>
      </c>
      <c r="Q9">
        <f t="shared" si="2"/>
        <v>25.931249999999999</v>
      </c>
      <c r="R9">
        <f t="shared" si="3"/>
        <v>1</v>
      </c>
      <c r="S9">
        <f t="shared" si="4"/>
        <v>2.5931249999999997</v>
      </c>
      <c r="T9">
        <f t="shared" si="5"/>
        <v>1.7714285714285714</v>
      </c>
    </row>
    <row r="10" spans="1:20" hidden="1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1"/>
        <v>Boy</v>
      </c>
      <c r="N10">
        <f>IF(F10="",AVERAGE(Age),F10)</f>
        <v>2</v>
      </c>
      <c r="O10">
        <f>IF(J10="",AVERAGE(Fare),J10)</f>
        <v>21.074999999999999</v>
      </c>
      <c r="P10">
        <f>COUNTIFS(Ticket,I10)</f>
        <v>5</v>
      </c>
      <c r="Q10">
        <f t="shared" si="2"/>
        <v>4.2149999999999999</v>
      </c>
      <c r="R10">
        <f t="shared" si="3"/>
        <v>5</v>
      </c>
      <c r="S10">
        <f t="shared" si="4"/>
        <v>0.42149999999999999</v>
      </c>
      <c r="T10">
        <f t="shared" si="5"/>
        <v>5.0285714285714285</v>
      </c>
    </row>
    <row r="11" spans="1:20" hidden="1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1"/>
        <v>Women</v>
      </c>
      <c r="N11">
        <f>IF(F11="",AVERAGE(Age),F11)</f>
        <v>27</v>
      </c>
      <c r="O11">
        <f>IF(J11="",AVERAGE(Fare),J11)</f>
        <v>11.1333</v>
      </c>
      <c r="P11">
        <f>COUNTIFS(Ticket,I11)</f>
        <v>3</v>
      </c>
      <c r="Q11">
        <f t="shared" si="2"/>
        <v>3.7111000000000001</v>
      </c>
      <c r="R11">
        <f t="shared" si="3"/>
        <v>3</v>
      </c>
      <c r="S11">
        <f t="shared" si="4"/>
        <v>0.37111</v>
      </c>
      <c r="T11">
        <f t="shared" si="5"/>
        <v>3.3857142857142857</v>
      </c>
    </row>
    <row r="12" spans="1:20" hidden="1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1"/>
        <v>Women</v>
      </c>
      <c r="N12">
        <f>IF(F12="",AVERAGE(Age),F12)</f>
        <v>14</v>
      </c>
      <c r="O12">
        <f>IF(J12="",AVERAGE(Fare),J12)</f>
        <v>30.070799999999998</v>
      </c>
      <c r="P12">
        <f>COUNTIFS(Ticket,I12)</f>
        <v>2</v>
      </c>
      <c r="Q12">
        <f t="shared" si="2"/>
        <v>15.035399999999999</v>
      </c>
      <c r="R12">
        <f t="shared" si="3"/>
        <v>2</v>
      </c>
      <c r="S12">
        <f t="shared" si="4"/>
        <v>1.5035399999999999</v>
      </c>
      <c r="T12">
        <f t="shared" si="5"/>
        <v>2.2000000000000002</v>
      </c>
    </row>
    <row r="13" spans="1:20" hidden="1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1"/>
        <v>Women</v>
      </c>
      <c r="N13">
        <f>IF(F13="",AVERAGE(Age),F13)</f>
        <v>4</v>
      </c>
      <c r="O13">
        <f>IF(J13="",AVERAGE(Fare),J13)</f>
        <v>16.7</v>
      </c>
      <c r="P13">
        <f>COUNTIFS(Ticket,I13)</f>
        <v>3</v>
      </c>
      <c r="Q13">
        <f t="shared" si="2"/>
        <v>5.5666666666666664</v>
      </c>
      <c r="R13">
        <f t="shared" si="3"/>
        <v>3</v>
      </c>
      <c r="S13">
        <f t="shared" si="4"/>
        <v>0.55666666666666664</v>
      </c>
      <c r="T13">
        <f t="shared" si="5"/>
        <v>3.0571428571428569</v>
      </c>
    </row>
    <row r="14" spans="1:20" hidden="1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1"/>
        <v>Women</v>
      </c>
      <c r="N14">
        <f>IF(F14="",AVERAGE(Age),F14)</f>
        <v>58</v>
      </c>
      <c r="O14">
        <f>IF(J14="",AVERAGE(Fare),J14)</f>
        <v>26.55</v>
      </c>
      <c r="P14">
        <f>COUNTIFS(Ticket,I14)</f>
        <v>1</v>
      </c>
      <c r="Q14">
        <f t="shared" si="2"/>
        <v>26.55</v>
      </c>
      <c r="R14">
        <f t="shared" si="3"/>
        <v>1</v>
      </c>
      <c r="S14">
        <f t="shared" si="4"/>
        <v>2.6550000000000002</v>
      </c>
      <c r="T14">
        <f t="shared" si="5"/>
        <v>1.8285714285714287</v>
      </c>
    </row>
    <row r="15" spans="1:20" hidden="1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1"/>
        <v>Man</v>
      </c>
      <c r="N15">
        <f>IF(F15="",AVERAGE(Age),F15)</f>
        <v>20</v>
      </c>
      <c r="O15">
        <f>IF(J15="",AVERAGE(Fare),J15)</f>
        <v>8.0500000000000007</v>
      </c>
      <c r="P15">
        <f>COUNTIFS(Ticket,I15)</f>
        <v>1</v>
      </c>
      <c r="Q15">
        <f t="shared" si="2"/>
        <v>8.0500000000000007</v>
      </c>
      <c r="R15">
        <f t="shared" si="3"/>
        <v>1</v>
      </c>
      <c r="S15">
        <f t="shared" si="4"/>
        <v>0.80500000000000005</v>
      </c>
      <c r="T15">
        <f t="shared" si="5"/>
        <v>1.2857142857142856</v>
      </c>
    </row>
    <row r="16" spans="1:20" hidden="1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1"/>
        <v>Man</v>
      </c>
      <c r="N16">
        <f>IF(F16="",AVERAGE(Age),F16)</f>
        <v>39</v>
      </c>
      <c r="O16">
        <f>IF(J16="",AVERAGE(Fare),J16)</f>
        <v>31.274999999999999</v>
      </c>
      <c r="P16">
        <f>COUNTIFS(Ticket,I16)</f>
        <v>7</v>
      </c>
      <c r="Q16">
        <f t="shared" si="2"/>
        <v>4.4678571428571425</v>
      </c>
      <c r="R16">
        <f t="shared" si="3"/>
        <v>7</v>
      </c>
      <c r="S16">
        <f t="shared" si="4"/>
        <v>0.44678571428571429</v>
      </c>
      <c r="T16">
        <f t="shared" si="5"/>
        <v>7.5571428571428569</v>
      </c>
    </row>
    <row r="17" spans="1:20" hidden="1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1"/>
        <v>Women</v>
      </c>
      <c r="N17">
        <f>IF(F17="",AVERAGE(Age),F17)</f>
        <v>14</v>
      </c>
      <c r="O17">
        <f>IF(J17="",AVERAGE(Fare),J17)</f>
        <v>7.8541999999999996</v>
      </c>
      <c r="P17">
        <f>COUNTIFS(Ticket,I17)</f>
        <v>1</v>
      </c>
      <c r="Q17">
        <f t="shared" si="2"/>
        <v>7.8541999999999996</v>
      </c>
      <c r="R17">
        <f t="shared" si="3"/>
        <v>1</v>
      </c>
      <c r="S17">
        <f t="shared" si="4"/>
        <v>0.78542000000000001</v>
      </c>
      <c r="T17">
        <f t="shared" si="5"/>
        <v>1.2</v>
      </c>
    </row>
    <row r="18" spans="1:20" hidden="1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1"/>
        <v>Women</v>
      </c>
      <c r="N18">
        <f>IF(F18="",AVERAGE(Age),F18)</f>
        <v>55</v>
      </c>
      <c r="O18">
        <f>IF(J18="",AVERAGE(Fare),J18)</f>
        <v>16</v>
      </c>
      <c r="P18">
        <f>COUNTIFS(Ticket,I18)</f>
        <v>1</v>
      </c>
      <c r="Q18">
        <f t="shared" si="2"/>
        <v>16</v>
      </c>
      <c r="R18">
        <f t="shared" si="3"/>
        <v>1</v>
      </c>
      <c r="S18">
        <f t="shared" si="4"/>
        <v>1.6</v>
      </c>
      <c r="T18">
        <f t="shared" si="5"/>
        <v>1.7857142857142856</v>
      </c>
    </row>
    <row r="19" spans="1:20" hidden="1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1"/>
        <v>Boy</v>
      </c>
      <c r="N19">
        <f>IF(F19="",AVERAGE(Age),F19)</f>
        <v>2</v>
      </c>
      <c r="O19">
        <f>IF(J19="",AVERAGE(Fare),J19)</f>
        <v>29.125</v>
      </c>
      <c r="P19">
        <f>COUNTIFS(Ticket,I19)</f>
        <v>6</v>
      </c>
      <c r="Q19">
        <f t="shared" si="2"/>
        <v>4.854166666666667</v>
      </c>
      <c r="R19">
        <f t="shared" si="3"/>
        <v>6</v>
      </c>
      <c r="S19">
        <f t="shared" si="4"/>
        <v>0.48541666666666666</v>
      </c>
      <c r="T19">
        <f t="shared" si="5"/>
        <v>6.0285714285714285</v>
      </c>
    </row>
    <row r="20" spans="1:20" hidden="1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1"/>
        <v>Man</v>
      </c>
      <c r="N20">
        <f>IF(F20="",AVERAGE(Age),F20)</f>
        <v>29.881137667304014</v>
      </c>
      <c r="O20">
        <f>IF(J20="",AVERAGE(Fare),J20)</f>
        <v>13</v>
      </c>
      <c r="P20">
        <f>COUNTIFS(Ticket,I20)</f>
        <v>1</v>
      </c>
      <c r="Q20">
        <f t="shared" si="2"/>
        <v>13</v>
      </c>
      <c r="R20">
        <f t="shared" si="3"/>
        <v>1</v>
      </c>
      <c r="S20">
        <f t="shared" si="4"/>
        <v>1.3</v>
      </c>
      <c r="T20">
        <f t="shared" si="5"/>
        <v>1.4268733952472001</v>
      </c>
    </row>
    <row r="21" spans="1:20" hidden="1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1"/>
        <v>Women</v>
      </c>
      <c r="N21">
        <f>IF(F21="",AVERAGE(Age),F21)</f>
        <v>31</v>
      </c>
      <c r="O21">
        <f>IF(J21="",AVERAGE(Fare),J21)</f>
        <v>18</v>
      </c>
      <c r="P21">
        <f>COUNTIFS(Ticket,I21)</f>
        <v>2</v>
      </c>
      <c r="Q21">
        <f t="shared" si="2"/>
        <v>9</v>
      </c>
      <c r="R21">
        <f t="shared" si="3"/>
        <v>2</v>
      </c>
      <c r="S21">
        <f t="shared" si="4"/>
        <v>0.9</v>
      </c>
      <c r="T21">
        <f t="shared" si="5"/>
        <v>2.4428571428571431</v>
      </c>
    </row>
    <row r="22" spans="1:20" hidden="1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1"/>
        <v>Women</v>
      </c>
      <c r="N22">
        <f>IF(F22="",AVERAGE(Age),F22)</f>
        <v>29.881137667304014</v>
      </c>
      <c r="O22">
        <f>IF(J22="",AVERAGE(Fare),J22)</f>
        <v>7.2249999999999996</v>
      </c>
      <c r="P22">
        <f>COUNTIFS(Ticket,I22)</f>
        <v>1</v>
      </c>
      <c r="Q22">
        <f t="shared" si="2"/>
        <v>7.2249999999999996</v>
      </c>
      <c r="R22">
        <f t="shared" si="3"/>
        <v>1</v>
      </c>
      <c r="S22">
        <f t="shared" si="4"/>
        <v>0.72249999999999992</v>
      </c>
      <c r="T22">
        <f t="shared" si="5"/>
        <v>1.4268733952472001</v>
      </c>
    </row>
    <row r="23" spans="1:20" hidden="1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1"/>
        <v>Man</v>
      </c>
      <c r="N23">
        <f>IF(F23="",AVERAGE(Age),F23)</f>
        <v>35</v>
      </c>
      <c r="O23">
        <f>IF(J23="",AVERAGE(Fare),J23)</f>
        <v>26</v>
      </c>
      <c r="P23">
        <f>COUNTIFS(Ticket,I23)</f>
        <v>2</v>
      </c>
      <c r="Q23">
        <f t="shared" si="2"/>
        <v>13</v>
      </c>
      <c r="R23">
        <f t="shared" si="3"/>
        <v>1</v>
      </c>
      <c r="S23">
        <f t="shared" si="4"/>
        <v>1.3</v>
      </c>
      <c r="T23">
        <f t="shared" si="5"/>
        <v>1.5</v>
      </c>
    </row>
    <row r="24" spans="1:20" hidden="1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1"/>
        <v>Man</v>
      </c>
      <c r="N24">
        <f>IF(F24="",AVERAGE(Age),F24)</f>
        <v>34</v>
      </c>
      <c r="O24">
        <f>IF(J24="",AVERAGE(Fare),J24)</f>
        <v>13</v>
      </c>
      <c r="P24">
        <f>COUNTIFS(Ticket,I24)</f>
        <v>1</v>
      </c>
      <c r="Q24">
        <f t="shared" si="2"/>
        <v>13</v>
      </c>
      <c r="R24">
        <f t="shared" si="3"/>
        <v>1</v>
      </c>
      <c r="S24">
        <f t="shared" si="4"/>
        <v>1.3</v>
      </c>
      <c r="T24">
        <f t="shared" si="5"/>
        <v>1.4857142857142858</v>
      </c>
    </row>
    <row r="25" spans="1:20" hidden="1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1"/>
        <v>Women</v>
      </c>
      <c r="N25">
        <f>IF(F25="",AVERAGE(Age),F25)</f>
        <v>15</v>
      </c>
      <c r="O25">
        <f>IF(J25="",AVERAGE(Fare),J25)</f>
        <v>8.0291999999999994</v>
      </c>
      <c r="P25">
        <f>COUNTIFS(Ticket,I25)</f>
        <v>1</v>
      </c>
      <c r="Q25">
        <f t="shared" si="2"/>
        <v>8.0291999999999994</v>
      </c>
      <c r="R25">
        <f t="shared" si="3"/>
        <v>1</v>
      </c>
      <c r="S25">
        <f t="shared" si="4"/>
        <v>0.80291999999999997</v>
      </c>
      <c r="T25">
        <f t="shared" si="5"/>
        <v>1.2142857142857142</v>
      </c>
    </row>
    <row r="26" spans="1:20" hidden="1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1"/>
        <v>Man</v>
      </c>
      <c r="N26">
        <f>IF(F26="",AVERAGE(Age),F26)</f>
        <v>28</v>
      </c>
      <c r="O26">
        <f>IF(J26="",AVERAGE(Fare),J26)</f>
        <v>35.5</v>
      </c>
      <c r="P26">
        <f>COUNTIFS(Ticket,I26)</f>
        <v>1</v>
      </c>
      <c r="Q26">
        <f t="shared" si="2"/>
        <v>35.5</v>
      </c>
      <c r="R26">
        <f t="shared" si="3"/>
        <v>1</v>
      </c>
      <c r="S26">
        <f t="shared" si="4"/>
        <v>3.55</v>
      </c>
      <c r="T26">
        <f t="shared" si="5"/>
        <v>1.4</v>
      </c>
    </row>
    <row r="27" spans="1:20" hidden="1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1"/>
        <v>Women</v>
      </c>
      <c r="N27">
        <f>IF(F27="",AVERAGE(Age),F27)</f>
        <v>8</v>
      </c>
      <c r="O27">
        <f>IF(J27="",AVERAGE(Fare),J27)</f>
        <v>21.074999999999999</v>
      </c>
      <c r="P27">
        <f>COUNTIFS(Ticket,I27)</f>
        <v>5</v>
      </c>
      <c r="Q27">
        <f t="shared" si="2"/>
        <v>4.2149999999999999</v>
      </c>
      <c r="R27">
        <f t="shared" si="3"/>
        <v>5</v>
      </c>
      <c r="S27">
        <f t="shared" si="4"/>
        <v>0.42149999999999999</v>
      </c>
      <c r="T27">
        <f t="shared" si="5"/>
        <v>5.1142857142857139</v>
      </c>
    </row>
    <row r="28" spans="1:20" hidden="1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1"/>
        <v>Women</v>
      </c>
      <c r="N28">
        <f>IF(F28="",AVERAGE(Age),F28)</f>
        <v>38</v>
      </c>
      <c r="O28">
        <f>IF(J28="",AVERAGE(Fare),J28)</f>
        <v>31.387499999999999</v>
      </c>
      <c r="P28">
        <f>COUNTIFS(Ticket,I28)</f>
        <v>7</v>
      </c>
      <c r="Q28">
        <f t="shared" si="2"/>
        <v>4.4839285714285717</v>
      </c>
      <c r="R28">
        <f t="shared" si="3"/>
        <v>7</v>
      </c>
      <c r="S28">
        <f t="shared" si="4"/>
        <v>0.44839285714285715</v>
      </c>
      <c r="T28">
        <f t="shared" si="5"/>
        <v>7.5428571428571427</v>
      </c>
    </row>
    <row r="29" spans="1:20" hidden="1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1"/>
        <v>Man</v>
      </c>
      <c r="N29">
        <f>IF(F29="",AVERAGE(Age),F29)</f>
        <v>29.881137667304014</v>
      </c>
      <c r="O29">
        <f>IF(J29="",AVERAGE(Fare),J29)</f>
        <v>7.2249999999999996</v>
      </c>
      <c r="P29">
        <f>COUNTIFS(Ticket,I29)</f>
        <v>1</v>
      </c>
      <c r="Q29">
        <f t="shared" si="2"/>
        <v>7.2249999999999996</v>
      </c>
      <c r="R29">
        <f t="shared" si="3"/>
        <v>1</v>
      </c>
      <c r="S29">
        <f t="shared" si="4"/>
        <v>0.72249999999999992</v>
      </c>
      <c r="T29">
        <f t="shared" si="5"/>
        <v>1.4268733952472001</v>
      </c>
    </row>
    <row r="30" spans="1:20" hidden="1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1"/>
        <v>Man</v>
      </c>
      <c r="N30">
        <f>IF(F30="",AVERAGE(Age),F30)</f>
        <v>19</v>
      </c>
      <c r="O30">
        <f>IF(J30="",AVERAGE(Fare),J30)</f>
        <v>263</v>
      </c>
      <c r="P30">
        <f>COUNTIFS(Ticket,I30)</f>
        <v>6</v>
      </c>
      <c r="Q30">
        <f t="shared" si="2"/>
        <v>43.833333333333336</v>
      </c>
      <c r="R30">
        <f t="shared" si="3"/>
        <v>6</v>
      </c>
      <c r="S30">
        <f t="shared" si="4"/>
        <v>4.3833333333333337</v>
      </c>
      <c r="T30">
        <f t="shared" si="5"/>
        <v>6.2714285714285714</v>
      </c>
    </row>
    <row r="31" spans="1:20" hidden="1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1"/>
        <v>Women</v>
      </c>
      <c r="N31">
        <f>IF(F31="",AVERAGE(Age),F31)</f>
        <v>29.881137667304014</v>
      </c>
      <c r="O31">
        <f>IF(J31="",AVERAGE(Fare),J31)</f>
        <v>7.8792</v>
      </c>
      <c r="P31">
        <f>COUNTIFS(Ticket,I31)</f>
        <v>1</v>
      </c>
      <c r="Q31">
        <f t="shared" si="2"/>
        <v>7.8792</v>
      </c>
      <c r="R31">
        <f t="shared" si="3"/>
        <v>1</v>
      </c>
      <c r="S31">
        <f t="shared" si="4"/>
        <v>0.78791999999999995</v>
      </c>
      <c r="T31">
        <f t="shared" si="5"/>
        <v>1.4268733952472001</v>
      </c>
    </row>
    <row r="32" spans="1:20" hidden="1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1"/>
        <v>Man</v>
      </c>
      <c r="N32">
        <f>IF(F32="",AVERAGE(Age),F32)</f>
        <v>29.881137667304014</v>
      </c>
      <c r="O32">
        <f>IF(J32="",AVERAGE(Fare),J32)</f>
        <v>7.8958000000000004</v>
      </c>
      <c r="P32">
        <f>COUNTIFS(Ticket,I32)</f>
        <v>1</v>
      </c>
      <c r="Q32">
        <f t="shared" si="2"/>
        <v>7.8958000000000004</v>
      </c>
      <c r="R32">
        <f t="shared" si="3"/>
        <v>1</v>
      </c>
      <c r="S32">
        <f t="shared" si="4"/>
        <v>0.78958000000000006</v>
      </c>
      <c r="T32">
        <f t="shared" si="5"/>
        <v>1.4268733952472001</v>
      </c>
    </row>
    <row r="33" spans="1:20" hidden="1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1"/>
        <v>Man</v>
      </c>
      <c r="N33">
        <f>IF(F33="",AVERAGE(Age),F33)</f>
        <v>40</v>
      </c>
      <c r="O33">
        <f>IF(J33="",AVERAGE(Fare),J33)</f>
        <v>27.720800000000001</v>
      </c>
      <c r="P33">
        <f>COUNTIFS(Ticket,I33)</f>
        <v>1</v>
      </c>
      <c r="Q33">
        <f t="shared" si="2"/>
        <v>27.720800000000001</v>
      </c>
      <c r="R33">
        <f t="shared" si="3"/>
        <v>1</v>
      </c>
      <c r="S33">
        <f t="shared" si="4"/>
        <v>2.7720799999999999</v>
      </c>
      <c r="T33">
        <f t="shared" si="5"/>
        <v>1.5714285714285714</v>
      </c>
    </row>
    <row r="34" spans="1:20" hidden="1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1"/>
        <v>Women</v>
      </c>
      <c r="N34">
        <f>IF(F34="",AVERAGE(Age),F34)</f>
        <v>29.881137667304014</v>
      </c>
      <c r="O34">
        <f>IF(J34="",AVERAGE(Fare),J34)</f>
        <v>146.52080000000001</v>
      </c>
      <c r="P34">
        <f>COUNTIFS(Ticket,I34)</f>
        <v>3</v>
      </c>
      <c r="Q34">
        <f t="shared" si="2"/>
        <v>48.840266666666672</v>
      </c>
      <c r="R34">
        <f t="shared" si="3"/>
        <v>2</v>
      </c>
      <c r="S34">
        <f t="shared" si="4"/>
        <v>4.8840266666666672</v>
      </c>
      <c r="T34">
        <f t="shared" si="5"/>
        <v>2.4268733952472004</v>
      </c>
    </row>
    <row r="35" spans="1:20" hidden="1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1"/>
        <v>Women</v>
      </c>
      <c r="N35">
        <f>IF(F35="",AVERAGE(Age),F35)</f>
        <v>29.881137667304014</v>
      </c>
      <c r="O35">
        <f>IF(J35="",AVERAGE(Fare),J35)</f>
        <v>7.75</v>
      </c>
      <c r="P35">
        <f>COUNTIFS(Ticket,I35)</f>
        <v>1</v>
      </c>
      <c r="Q35">
        <f t="shared" si="2"/>
        <v>7.75</v>
      </c>
      <c r="R35">
        <f t="shared" si="3"/>
        <v>1</v>
      </c>
      <c r="S35">
        <f t="shared" si="4"/>
        <v>0.77500000000000002</v>
      </c>
      <c r="T35">
        <f t="shared" si="5"/>
        <v>1.4268733952472001</v>
      </c>
    </row>
    <row r="36" spans="1:20" hidden="1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1"/>
        <v>Man</v>
      </c>
      <c r="N36">
        <f>IF(F36="",AVERAGE(Age),F36)</f>
        <v>66</v>
      </c>
      <c r="O36">
        <f>IF(J36="",AVERAGE(Fare),J36)</f>
        <v>10.5</v>
      </c>
      <c r="P36">
        <f>COUNTIFS(Ticket,I36)</f>
        <v>1</v>
      </c>
      <c r="Q36">
        <f t="shared" si="2"/>
        <v>10.5</v>
      </c>
      <c r="R36">
        <f t="shared" si="3"/>
        <v>1</v>
      </c>
      <c r="S36">
        <f t="shared" si="4"/>
        <v>1.05</v>
      </c>
      <c r="T36">
        <f t="shared" si="5"/>
        <v>1.9428571428571428</v>
      </c>
    </row>
    <row r="37" spans="1:20" hidden="1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1"/>
        <v>Man</v>
      </c>
      <c r="N37">
        <f>IF(F37="",AVERAGE(Age),F37)</f>
        <v>28</v>
      </c>
      <c r="O37">
        <f>IF(J37="",AVERAGE(Fare),J37)</f>
        <v>82.1708</v>
      </c>
      <c r="P37">
        <f>COUNTIFS(Ticket,I37)</f>
        <v>2</v>
      </c>
      <c r="Q37">
        <f t="shared" si="2"/>
        <v>41.0854</v>
      </c>
      <c r="R37">
        <f t="shared" si="3"/>
        <v>2</v>
      </c>
      <c r="S37">
        <f t="shared" si="4"/>
        <v>4.1085399999999996</v>
      </c>
      <c r="T37">
        <f t="shared" si="5"/>
        <v>2.4</v>
      </c>
    </row>
    <row r="38" spans="1:20" hidden="1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1"/>
        <v>Man</v>
      </c>
      <c r="N38">
        <f>IF(F38="",AVERAGE(Age),F38)</f>
        <v>42</v>
      </c>
      <c r="O38">
        <f>IF(J38="",AVERAGE(Fare),J38)</f>
        <v>52</v>
      </c>
      <c r="P38">
        <f>COUNTIFS(Ticket,I38)</f>
        <v>2</v>
      </c>
      <c r="Q38">
        <f t="shared" si="2"/>
        <v>26</v>
      </c>
      <c r="R38">
        <f t="shared" si="3"/>
        <v>2</v>
      </c>
      <c r="S38">
        <f t="shared" si="4"/>
        <v>2.6</v>
      </c>
      <c r="T38">
        <f t="shared" si="5"/>
        <v>2.6</v>
      </c>
    </row>
    <row r="39" spans="1:20" hidden="1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1"/>
        <v>Man</v>
      </c>
      <c r="N39">
        <f>IF(F39="",AVERAGE(Age),F39)</f>
        <v>29.881137667304014</v>
      </c>
      <c r="O39">
        <f>IF(J39="",AVERAGE(Fare),J39)</f>
        <v>7.2291999999999996</v>
      </c>
      <c r="P39">
        <f>COUNTIFS(Ticket,I39)</f>
        <v>1</v>
      </c>
      <c r="Q39">
        <f t="shared" si="2"/>
        <v>7.2291999999999996</v>
      </c>
      <c r="R39">
        <f t="shared" si="3"/>
        <v>1</v>
      </c>
      <c r="S39">
        <f t="shared" si="4"/>
        <v>0.72292000000000001</v>
      </c>
      <c r="T39">
        <f t="shared" si="5"/>
        <v>1.4268733952472001</v>
      </c>
    </row>
    <row r="40" spans="1:20" hidden="1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1"/>
        <v>Man</v>
      </c>
      <c r="N40">
        <f>IF(F40="",AVERAGE(Age),F40)</f>
        <v>21</v>
      </c>
      <c r="O40">
        <f>IF(J40="",AVERAGE(Fare),J40)</f>
        <v>8.0500000000000007</v>
      </c>
      <c r="P40">
        <f>COUNTIFS(Ticket,I40)</f>
        <v>1</v>
      </c>
      <c r="Q40">
        <f t="shared" si="2"/>
        <v>8.0500000000000007</v>
      </c>
      <c r="R40">
        <f t="shared" si="3"/>
        <v>1</v>
      </c>
      <c r="S40">
        <f t="shared" si="4"/>
        <v>0.80500000000000005</v>
      </c>
      <c r="T40">
        <f t="shared" si="5"/>
        <v>1.3</v>
      </c>
    </row>
    <row r="41" spans="1:20" hidden="1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1"/>
        <v>Women</v>
      </c>
      <c r="N41">
        <f>IF(F41="",AVERAGE(Age),F41)</f>
        <v>18</v>
      </c>
      <c r="O41">
        <f>IF(J41="",AVERAGE(Fare),J41)</f>
        <v>18</v>
      </c>
      <c r="P41">
        <f>COUNTIFS(Ticket,I41)</f>
        <v>2</v>
      </c>
      <c r="Q41">
        <f t="shared" si="2"/>
        <v>9</v>
      </c>
      <c r="R41">
        <f t="shared" si="3"/>
        <v>3</v>
      </c>
      <c r="S41">
        <f t="shared" si="4"/>
        <v>0.9</v>
      </c>
      <c r="T41">
        <f t="shared" si="5"/>
        <v>3.2571428571428571</v>
      </c>
    </row>
    <row r="42" spans="1:20" hidden="1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1"/>
        <v>Women</v>
      </c>
      <c r="N42">
        <f>IF(F42="",AVERAGE(Age),F42)</f>
        <v>14</v>
      </c>
      <c r="O42">
        <f>IF(J42="",AVERAGE(Fare),J42)</f>
        <v>11.2417</v>
      </c>
      <c r="P42">
        <f>COUNTIFS(Ticket,I42)</f>
        <v>2</v>
      </c>
      <c r="Q42">
        <f t="shared" si="2"/>
        <v>5.6208499999999999</v>
      </c>
      <c r="R42">
        <f t="shared" si="3"/>
        <v>2</v>
      </c>
      <c r="S42">
        <f t="shared" si="4"/>
        <v>0.56208499999999995</v>
      </c>
      <c r="T42">
        <f t="shared" si="5"/>
        <v>2.2000000000000002</v>
      </c>
    </row>
    <row r="43" spans="1:20" hidden="1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1"/>
        <v>Women</v>
      </c>
      <c r="N43">
        <f>IF(F43="",AVERAGE(Age),F43)</f>
        <v>40</v>
      </c>
      <c r="O43">
        <f>IF(J43="",AVERAGE(Fare),J43)</f>
        <v>9.4749999999999996</v>
      </c>
      <c r="P43">
        <f>COUNTIFS(Ticket,I43)</f>
        <v>1</v>
      </c>
      <c r="Q43">
        <f t="shared" si="2"/>
        <v>9.4749999999999996</v>
      </c>
      <c r="R43">
        <f t="shared" si="3"/>
        <v>2</v>
      </c>
      <c r="S43">
        <f t="shared" si="4"/>
        <v>0.94750000000000001</v>
      </c>
      <c r="T43">
        <f t="shared" si="5"/>
        <v>2.5714285714285712</v>
      </c>
    </row>
    <row r="44" spans="1:20" hidden="1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1"/>
        <v>Women</v>
      </c>
      <c r="N44">
        <f>IF(F44="",AVERAGE(Age),F44)</f>
        <v>27</v>
      </c>
      <c r="O44">
        <f>IF(J44="",AVERAGE(Fare),J44)</f>
        <v>21</v>
      </c>
      <c r="P44">
        <f>COUNTIFS(Ticket,I44)</f>
        <v>2</v>
      </c>
      <c r="Q44">
        <f t="shared" si="2"/>
        <v>10.5</v>
      </c>
      <c r="R44">
        <f t="shared" si="3"/>
        <v>2</v>
      </c>
      <c r="S44">
        <f t="shared" si="4"/>
        <v>1.05</v>
      </c>
      <c r="T44">
        <f t="shared" si="5"/>
        <v>2.3857142857142857</v>
      </c>
    </row>
    <row r="45" spans="1:20" hidden="1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1"/>
        <v>Man</v>
      </c>
      <c r="N45">
        <f>IF(F45="",AVERAGE(Age),F45)</f>
        <v>29.881137667304014</v>
      </c>
      <c r="O45">
        <f>IF(J45="",AVERAGE(Fare),J45)</f>
        <v>7.8958000000000004</v>
      </c>
      <c r="P45">
        <f>COUNTIFS(Ticket,I45)</f>
        <v>1</v>
      </c>
      <c r="Q45">
        <f t="shared" si="2"/>
        <v>7.8958000000000004</v>
      </c>
      <c r="R45">
        <f t="shared" si="3"/>
        <v>1</v>
      </c>
      <c r="S45">
        <f t="shared" si="4"/>
        <v>0.78958000000000006</v>
      </c>
      <c r="T45">
        <f t="shared" si="5"/>
        <v>1.4268733952472001</v>
      </c>
    </row>
    <row r="46" spans="1:20" hidden="1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1"/>
        <v>Women</v>
      </c>
      <c r="N46">
        <f>IF(F46="",AVERAGE(Age),F46)</f>
        <v>3</v>
      </c>
      <c r="O46">
        <f>IF(J46="",AVERAGE(Fare),J46)</f>
        <v>41.5792</v>
      </c>
      <c r="P46">
        <f>COUNTIFS(Ticket,I46)</f>
        <v>4</v>
      </c>
      <c r="Q46">
        <f t="shared" si="2"/>
        <v>10.3948</v>
      </c>
      <c r="R46">
        <f t="shared" si="3"/>
        <v>4</v>
      </c>
      <c r="S46">
        <f t="shared" si="4"/>
        <v>1.03948</v>
      </c>
      <c r="T46">
        <f t="shared" si="5"/>
        <v>4.0428571428571427</v>
      </c>
    </row>
    <row r="47" spans="1:20" hidden="1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1"/>
        <v>Women</v>
      </c>
      <c r="N47">
        <f>IF(F47="",AVERAGE(Age),F47)</f>
        <v>19</v>
      </c>
      <c r="O47">
        <f>IF(J47="",AVERAGE(Fare),J47)</f>
        <v>7.8792</v>
      </c>
      <c r="P47">
        <f>COUNTIFS(Ticket,I47)</f>
        <v>1</v>
      </c>
      <c r="Q47">
        <f t="shared" si="2"/>
        <v>7.8792</v>
      </c>
      <c r="R47">
        <f t="shared" si="3"/>
        <v>1</v>
      </c>
      <c r="S47">
        <f t="shared" si="4"/>
        <v>0.78791999999999995</v>
      </c>
      <c r="T47">
        <f t="shared" si="5"/>
        <v>1.2714285714285714</v>
      </c>
    </row>
    <row r="48" spans="1:20" hidden="1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1"/>
        <v>Man</v>
      </c>
      <c r="N48">
        <f>IF(F48="",AVERAGE(Age),F48)</f>
        <v>29.881137667304014</v>
      </c>
      <c r="O48">
        <f>IF(J48="",AVERAGE(Fare),J48)</f>
        <v>8.0500000000000007</v>
      </c>
      <c r="P48">
        <f>COUNTIFS(Ticket,I48)</f>
        <v>1</v>
      </c>
      <c r="Q48">
        <f t="shared" si="2"/>
        <v>8.0500000000000007</v>
      </c>
      <c r="R48">
        <f t="shared" si="3"/>
        <v>1</v>
      </c>
      <c r="S48">
        <f t="shared" si="4"/>
        <v>0.80500000000000005</v>
      </c>
      <c r="T48">
        <f t="shared" si="5"/>
        <v>1.4268733952472001</v>
      </c>
    </row>
    <row r="49" spans="1:20" hidden="1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1"/>
        <v>Man</v>
      </c>
      <c r="N49">
        <f>IF(F49="",AVERAGE(Age),F49)</f>
        <v>29.881137667304014</v>
      </c>
      <c r="O49">
        <f>IF(J49="",AVERAGE(Fare),J49)</f>
        <v>15.5</v>
      </c>
      <c r="P49">
        <f>COUNTIFS(Ticket,I49)</f>
        <v>2</v>
      </c>
      <c r="Q49">
        <f t="shared" si="2"/>
        <v>7.75</v>
      </c>
      <c r="R49">
        <f t="shared" si="3"/>
        <v>2</v>
      </c>
      <c r="S49">
        <f t="shared" si="4"/>
        <v>0.77500000000000002</v>
      </c>
      <c r="T49">
        <f t="shared" si="5"/>
        <v>2.4268733952472004</v>
      </c>
    </row>
    <row r="50" spans="1:20" hidden="1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1"/>
        <v>Women</v>
      </c>
      <c r="N50">
        <f>IF(F50="",AVERAGE(Age),F50)</f>
        <v>29.881137667304014</v>
      </c>
      <c r="O50">
        <f>IF(J50="",AVERAGE(Fare),J50)</f>
        <v>7.75</v>
      </c>
      <c r="P50">
        <f>COUNTIFS(Ticket,I50)</f>
        <v>1</v>
      </c>
      <c r="Q50">
        <f t="shared" si="2"/>
        <v>7.75</v>
      </c>
      <c r="R50">
        <f t="shared" si="3"/>
        <v>1</v>
      </c>
      <c r="S50">
        <f t="shared" si="4"/>
        <v>0.77500000000000002</v>
      </c>
      <c r="T50">
        <f t="shared" si="5"/>
        <v>1.4268733952472001</v>
      </c>
    </row>
    <row r="51" spans="1:20" hidden="1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1"/>
        <v>Man</v>
      </c>
      <c r="N51">
        <f>IF(F51="",AVERAGE(Age),F51)</f>
        <v>29.881137667304014</v>
      </c>
      <c r="O51">
        <f>IF(J51="",AVERAGE(Fare),J51)</f>
        <v>21.679200000000002</v>
      </c>
      <c r="P51">
        <f>COUNTIFS(Ticket,I51)</f>
        <v>3</v>
      </c>
      <c r="Q51">
        <f t="shared" si="2"/>
        <v>7.2264000000000008</v>
      </c>
      <c r="R51">
        <f t="shared" si="3"/>
        <v>3</v>
      </c>
      <c r="S51">
        <f t="shared" si="4"/>
        <v>0.72264000000000006</v>
      </c>
      <c r="T51">
        <f t="shared" si="5"/>
        <v>3.4268733952472004</v>
      </c>
    </row>
    <row r="52" spans="1:20" hidden="1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1"/>
        <v>Women</v>
      </c>
      <c r="N52">
        <f>IF(F52="",AVERAGE(Age),F52)</f>
        <v>18</v>
      </c>
      <c r="O52">
        <f>IF(J52="",AVERAGE(Fare),J52)</f>
        <v>17.8</v>
      </c>
      <c r="P52">
        <f>COUNTIFS(Ticket,I52)</f>
        <v>2</v>
      </c>
      <c r="Q52">
        <f t="shared" si="2"/>
        <v>8.9</v>
      </c>
      <c r="R52">
        <f t="shared" si="3"/>
        <v>2</v>
      </c>
      <c r="S52">
        <f t="shared" si="4"/>
        <v>0.89</v>
      </c>
      <c r="T52">
        <f t="shared" si="5"/>
        <v>2.2571428571428571</v>
      </c>
    </row>
    <row r="53" spans="1:20" hidden="1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1"/>
        <v>Boy</v>
      </c>
      <c r="N53">
        <f>IF(F53="",AVERAGE(Age),F53)</f>
        <v>7</v>
      </c>
      <c r="O53">
        <f>IF(J53="",AVERAGE(Fare),J53)</f>
        <v>39.6875</v>
      </c>
      <c r="P53">
        <f>COUNTIFS(Ticket,I53)</f>
        <v>7</v>
      </c>
      <c r="Q53">
        <f t="shared" si="2"/>
        <v>5.6696428571428568</v>
      </c>
      <c r="R53">
        <f t="shared" si="3"/>
        <v>6</v>
      </c>
      <c r="S53">
        <f t="shared" si="4"/>
        <v>0.5669642857142857</v>
      </c>
      <c r="T53">
        <f t="shared" si="5"/>
        <v>6.1</v>
      </c>
    </row>
    <row r="54" spans="1:20" hidden="1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1"/>
        <v>Man</v>
      </c>
      <c r="N54">
        <f>IF(F54="",AVERAGE(Age),F54)</f>
        <v>21</v>
      </c>
      <c r="O54">
        <f>IF(J54="",AVERAGE(Fare),J54)</f>
        <v>7.8</v>
      </c>
      <c r="P54">
        <f>COUNTIFS(Ticket,I54)</f>
        <v>1</v>
      </c>
      <c r="Q54">
        <f t="shared" si="2"/>
        <v>7.8</v>
      </c>
      <c r="R54">
        <f t="shared" si="3"/>
        <v>1</v>
      </c>
      <c r="S54">
        <f t="shared" si="4"/>
        <v>0.78</v>
      </c>
      <c r="T54">
        <f t="shared" si="5"/>
        <v>1.3</v>
      </c>
    </row>
    <row r="55" spans="1:20" hidden="1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1"/>
        <v>Women</v>
      </c>
      <c r="N55">
        <f>IF(F55="",AVERAGE(Age),F55)</f>
        <v>49</v>
      </c>
      <c r="O55">
        <f>IF(J55="",AVERAGE(Fare),J55)</f>
        <v>76.729200000000006</v>
      </c>
      <c r="P55">
        <f>COUNTIFS(Ticket,I55)</f>
        <v>3</v>
      </c>
      <c r="Q55">
        <f t="shared" si="2"/>
        <v>25.576400000000003</v>
      </c>
      <c r="R55">
        <f t="shared" si="3"/>
        <v>2</v>
      </c>
      <c r="S55">
        <f t="shared" si="4"/>
        <v>2.5576400000000001</v>
      </c>
      <c r="T55">
        <f t="shared" si="5"/>
        <v>2.7</v>
      </c>
    </row>
    <row r="56" spans="1:20" hidden="1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1"/>
        <v>Women</v>
      </c>
      <c r="N56">
        <f>IF(F56="",AVERAGE(Age),F56)</f>
        <v>29</v>
      </c>
      <c r="O56">
        <f>IF(J56="",AVERAGE(Fare),J56)</f>
        <v>26</v>
      </c>
      <c r="P56">
        <f>COUNTIFS(Ticket,I56)</f>
        <v>2</v>
      </c>
      <c r="Q56">
        <f t="shared" si="2"/>
        <v>13</v>
      </c>
      <c r="R56">
        <f t="shared" si="3"/>
        <v>2</v>
      </c>
      <c r="S56">
        <f t="shared" si="4"/>
        <v>1.3</v>
      </c>
      <c r="T56">
        <f t="shared" si="5"/>
        <v>2.4142857142857141</v>
      </c>
    </row>
    <row r="57" spans="1:20" hidden="1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1"/>
        <v>Man</v>
      </c>
      <c r="N57">
        <f>IF(F57="",AVERAGE(Age),F57)</f>
        <v>65</v>
      </c>
      <c r="O57">
        <f>IF(J57="",AVERAGE(Fare),J57)</f>
        <v>61.979199999999999</v>
      </c>
      <c r="P57">
        <f>COUNTIFS(Ticket,I57)</f>
        <v>2</v>
      </c>
      <c r="Q57">
        <f t="shared" si="2"/>
        <v>30.989599999999999</v>
      </c>
      <c r="R57">
        <f t="shared" si="3"/>
        <v>2</v>
      </c>
      <c r="S57">
        <f t="shared" si="4"/>
        <v>3.0989599999999999</v>
      </c>
      <c r="T57">
        <f t="shared" si="5"/>
        <v>2.9285714285714288</v>
      </c>
    </row>
    <row r="58" spans="1:20" hidden="1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1"/>
        <v>Man</v>
      </c>
      <c r="N58">
        <f>IF(F58="",AVERAGE(Age),F58)</f>
        <v>29.881137667304014</v>
      </c>
      <c r="O58">
        <f>IF(J58="",AVERAGE(Fare),J58)</f>
        <v>35.5</v>
      </c>
      <c r="P58">
        <f>COUNTIFS(Ticket,I58)</f>
        <v>1</v>
      </c>
      <c r="Q58">
        <f t="shared" si="2"/>
        <v>35.5</v>
      </c>
      <c r="R58">
        <f t="shared" si="3"/>
        <v>1</v>
      </c>
      <c r="S58">
        <f t="shared" si="4"/>
        <v>3.55</v>
      </c>
      <c r="T58">
        <f t="shared" si="5"/>
        <v>1.4268733952472001</v>
      </c>
    </row>
    <row r="59" spans="1:20" hidden="1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1"/>
        <v>Women</v>
      </c>
      <c r="N59">
        <f>IF(F59="",AVERAGE(Age),F59)</f>
        <v>21</v>
      </c>
      <c r="O59">
        <f>IF(J59="",AVERAGE(Fare),J59)</f>
        <v>10.5</v>
      </c>
      <c r="P59">
        <f>COUNTIFS(Ticket,I59)</f>
        <v>1</v>
      </c>
      <c r="Q59">
        <f t="shared" si="2"/>
        <v>10.5</v>
      </c>
      <c r="R59">
        <f t="shared" si="3"/>
        <v>1</v>
      </c>
      <c r="S59">
        <f t="shared" si="4"/>
        <v>1.05</v>
      </c>
      <c r="T59">
        <f t="shared" si="5"/>
        <v>1.3</v>
      </c>
    </row>
    <row r="60" spans="1:20" hidden="1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1"/>
        <v>Man</v>
      </c>
      <c r="N60">
        <f>IF(F60="",AVERAGE(Age),F60)</f>
        <v>28.5</v>
      </c>
      <c r="O60">
        <f>IF(J60="",AVERAGE(Fare),J60)</f>
        <v>7.2291999999999996</v>
      </c>
      <c r="P60">
        <f>COUNTIFS(Ticket,I60)</f>
        <v>1</v>
      </c>
      <c r="Q60">
        <f t="shared" si="2"/>
        <v>7.2291999999999996</v>
      </c>
      <c r="R60">
        <f t="shared" si="3"/>
        <v>1</v>
      </c>
      <c r="S60">
        <f t="shared" si="4"/>
        <v>0.72292000000000001</v>
      </c>
      <c r="T60">
        <f t="shared" si="5"/>
        <v>1.407142857142857</v>
      </c>
    </row>
    <row r="61" spans="1:20" hidden="1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1"/>
        <v>Women</v>
      </c>
      <c r="N61">
        <f>IF(F61="",AVERAGE(Age),F61)</f>
        <v>5</v>
      </c>
      <c r="O61">
        <f>IF(J61="",AVERAGE(Fare),J61)</f>
        <v>27.75</v>
      </c>
      <c r="P61">
        <f>COUNTIFS(Ticket,I61)</f>
        <v>4</v>
      </c>
      <c r="Q61">
        <f t="shared" si="2"/>
        <v>6.9375</v>
      </c>
      <c r="R61">
        <f t="shared" si="3"/>
        <v>4</v>
      </c>
      <c r="S61">
        <f t="shared" si="4"/>
        <v>0.69374999999999998</v>
      </c>
      <c r="T61">
        <f t="shared" si="5"/>
        <v>4.0714285714285712</v>
      </c>
    </row>
    <row r="62" spans="1:20" hidden="1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1"/>
        <v>Boy</v>
      </c>
      <c r="N62">
        <f>IF(F62="",AVERAGE(Age),F62)</f>
        <v>11</v>
      </c>
      <c r="O62">
        <f>IF(J62="",AVERAGE(Fare),J62)</f>
        <v>46.9</v>
      </c>
      <c r="P62">
        <f>COUNTIFS(Ticket,I62)</f>
        <v>8</v>
      </c>
      <c r="Q62">
        <f t="shared" si="2"/>
        <v>5.8624999999999998</v>
      </c>
      <c r="R62">
        <f t="shared" si="3"/>
        <v>8</v>
      </c>
      <c r="S62">
        <f t="shared" si="4"/>
        <v>0.58624999999999994</v>
      </c>
      <c r="T62">
        <f t="shared" si="5"/>
        <v>8.1571428571428566</v>
      </c>
    </row>
    <row r="63" spans="1:20" hidden="1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1"/>
        <v>Man</v>
      </c>
      <c r="N63">
        <f>IF(F63="",AVERAGE(Age),F63)</f>
        <v>22</v>
      </c>
      <c r="O63">
        <f>IF(J63="",AVERAGE(Fare),J63)</f>
        <v>7.2291999999999996</v>
      </c>
      <c r="P63">
        <f>COUNTIFS(Ticket,I63)</f>
        <v>1</v>
      </c>
      <c r="Q63">
        <f t="shared" si="2"/>
        <v>7.2291999999999996</v>
      </c>
      <c r="R63">
        <f t="shared" si="3"/>
        <v>1</v>
      </c>
      <c r="S63">
        <f t="shared" si="4"/>
        <v>0.72292000000000001</v>
      </c>
      <c r="T63">
        <f t="shared" si="5"/>
        <v>1.3142857142857143</v>
      </c>
    </row>
    <row r="64" spans="1:20" hidden="1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1"/>
        <v>Women</v>
      </c>
      <c r="N64">
        <f>IF(F64="",AVERAGE(Age),F64)</f>
        <v>38</v>
      </c>
      <c r="O64">
        <f>IF(J64="",AVERAGE(Fare),J64)</f>
        <v>80</v>
      </c>
      <c r="P64">
        <f>COUNTIFS(Ticket,I64)</f>
        <v>2</v>
      </c>
      <c r="Q64">
        <f t="shared" si="2"/>
        <v>40</v>
      </c>
      <c r="R64">
        <f t="shared" si="3"/>
        <v>1</v>
      </c>
      <c r="S64">
        <f t="shared" si="4"/>
        <v>4</v>
      </c>
      <c r="T64">
        <f t="shared" si="5"/>
        <v>1.5428571428571427</v>
      </c>
    </row>
    <row r="65" spans="1:20" hidden="1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1"/>
        <v>Man</v>
      </c>
      <c r="N65">
        <f>IF(F65="",AVERAGE(Age),F65)</f>
        <v>45</v>
      </c>
      <c r="O65">
        <f>IF(J65="",AVERAGE(Fare),J65)</f>
        <v>83.474999999999994</v>
      </c>
      <c r="P65">
        <f>COUNTIFS(Ticket,I65)</f>
        <v>2</v>
      </c>
      <c r="Q65">
        <f t="shared" si="2"/>
        <v>41.737499999999997</v>
      </c>
      <c r="R65">
        <f t="shared" si="3"/>
        <v>2</v>
      </c>
      <c r="S65">
        <f t="shared" si="4"/>
        <v>4.1737500000000001</v>
      </c>
      <c r="T65">
        <f t="shared" si="5"/>
        <v>2.6428571428571428</v>
      </c>
    </row>
    <row r="66" spans="1:20" hidden="1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1"/>
        <v>Boy</v>
      </c>
      <c r="N66">
        <f>IF(F66="",AVERAGE(Age),F66)</f>
        <v>4</v>
      </c>
      <c r="O66">
        <f>IF(J66="",AVERAGE(Fare),J66)</f>
        <v>27.9</v>
      </c>
      <c r="P66">
        <f>COUNTIFS(Ticket,I66)</f>
        <v>6</v>
      </c>
      <c r="Q66">
        <f t="shared" si="2"/>
        <v>4.6499999999999995</v>
      </c>
      <c r="R66">
        <f t="shared" si="3"/>
        <v>6</v>
      </c>
      <c r="S66">
        <f t="shared" si="4"/>
        <v>0.46499999999999997</v>
      </c>
      <c r="T66">
        <f t="shared" si="5"/>
        <v>6.0571428571428569</v>
      </c>
    </row>
    <row r="67" spans="1:20" hidden="1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1"/>
        <v>Man</v>
      </c>
      <c r="N67">
        <f>IF(F67="",AVERAGE(Age),F67)</f>
        <v>29.881137667304014</v>
      </c>
      <c r="O67">
        <f>IF(J67="",AVERAGE(Fare),J67)</f>
        <v>27.720800000000001</v>
      </c>
      <c r="P67">
        <f>COUNTIFS(Ticket,I67)</f>
        <v>1</v>
      </c>
      <c r="Q67">
        <f t="shared" si="2"/>
        <v>27.720800000000001</v>
      </c>
      <c r="R67">
        <f t="shared" si="3"/>
        <v>1</v>
      </c>
      <c r="S67">
        <f t="shared" si="4"/>
        <v>2.7720799999999999</v>
      </c>
      <c r="T67">
        <f t="shared" si="5"/>
        <v>1.4268733952472001</v>
      </c>
    </row>
    <row r="68" spans="1:20" hidden="1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6">IF(IFERROR(FIND("Master",D68),0)&gt;0,"Boy",IF(E68="female","Women","Man"))</f>
        <v>Boy</v>
      </c>
      <c r="N68">
        <f>IF(F68="",AVERAGE(Age),F68)</f>
        <v>29.881137667304014</v>
      </c>
      <c r="O68">
        <f>IF(J68="",AVERAGE(Fare),J68)</f>
        <v>15.245799999999999</v>
      </c>
      <c r="P68">
        <f>COUNTIFS(Ticket,I68)</f>
        <v>3</v>
      </c>
      <c r="Q68">
        <f t="shared" ref="Q68:Q131" si="7">O68/P68</f>
        <v>5.0819333333333327</v>
      </c>
      <c r="R68">
        <f t="shared" ref="R68:R131" si="8">SUM(G68:H68)+1</f>
        <v>3</v>
      </c>
      <c r="S68">
        <f t="shared" ref="S68:S131" si="9">O68/(P68*10)</f>
        <v>0.50819333333333327</v>
      </c>
      <c r="T68">
        <f t="shared" ref="T68:T131" si="10">R68+(N68/70)</f>
        <v>3.4268733952472004</v>
      </c>
    </row>
    <row r="69" spans="1:20" hidden="1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6"/>
        <v>Women</v>
      </c>
      <c r="N69">
        <f>IF(F69="",AVERAGE(Age),F69)</f>
        <v>29</v>
      </c>
      <c r="O69">
        <f>IF(J69="",AVERAGE(Fare),J69)</f>
        <v>10.5</v>
      </c>
      <c r="P69">
        <f>COUNTIFS(Ticket,I69)</f>
        <v>1</v>
      </c>
      <c r="Q69">
        <f t="shared" si="7"/>
        <v>10.5</v>
      </c>
      <c r="R69">
        <f t="shared" si="8"/>
        <v>1</v>
      </c>
      <c r="S69">
        <f t="shared" si="9"/>
        <v>1.05</v>
      </c>
      <c r="T69">
        <f t="shared" si="10"/>
        <v>1.4142857142857144</v>
      </c>
    </row>
    <row r="70" spans="1:20" hidden="1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6"/>
        <v>Man</v>
      </c>
      <c r="N70">
        <f>IF(F70="",AVERAGE(Age),F70)</f>
        <v>19</v>
      </c>
      <c r="O70">
        <f>IF(J70="",AVERAGE(Fare),J70)</f>
        <v>8.1583000000000006</v>
      </c>
      <c r="P70">
        <f>COUNTIFS(Ticket,I70)</f>
        <v>1</v>
      </c>
      <c r="Q70">
        <f t="shared" si="7"/>
        <v>8.1583000000000006</v>
      </c>
      <c r="R70">
        <f t="shared" si="8"/>
        <v>1</v>
      </c>
      <c r="S70">
        <f t="shared" si="9"/>
        <v>0.81583000000000006</v>
      </c>
      <c r="T70">
        <f t="shared" si="10"/>
        <v>1.2714285714285714</v>
      </c>
    </row>
    <row r="71" spans="1:20" hidden="1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6"/>
        <v>Women</v>
      </c>
      <c r="N71">
        <f>IF(F71="",AVERAGE(Age),F71)</f>
        <v>17</v>
      </c>
      <c r="O71">
        <f>IF(J71="",AVERAGE(Fare),J71)</f>
        <v>7.9249999999999998</v>
      </c>
      <c r="P71">
        <f>COUNTIFS(Ticket,I71)</f>
        <v>1</v>
      </c>
      <c r="Q71">
        <f t="shared" si="7"/>
        <v>7.9249999999999998</v>
      </c>
      <c r="R71">
        <f t="shared" si="8"/>
        <v>7</v>
      </c>
      <c r="S71">
        <f t="shared" si="9"/>
        <v>0.79249999999999998</v>
      </c>
      <c r="T71">
        <f t="shared" si="10"/>
        <v>7.2428571428571429</v>
      </c>
    </row>
    <row r="72" spans="1:20" hidden="1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6"/>
        <v>Man</v>
      </c>
      <c r="N72">
        <f>IF(F72="",AVERAGE(Age),F72)</f>
        <v>26</v>
      </c>
      <c r="O72">
        <f>IF(J72="",AVERAGE(Fare),J72)</f>
        <v>8.6624999999999996</v>
      </c>
      <c r="P72">
        <f>COUNTIFS(Ticket,I72)</f>
        <v>1</v>
      </c>
      <c r="Q72">
        <f t="shared" si="7"/>
        <v>8.6624999999999996</v>
      </c>
      <c r="R72">
        <f t="shared" si="8"/>
        <v>3</v>
      </c>
      <c r="S72">
        <f t="shared" si="9"/>
        <v>0.86624999999999996</v>
      </c>
      <c r="T72">
        <f t="shared" si="10"/>
        <v>3.3714285714285714</v>
      </c>
    </row>
    <row r="73" spans="1:20" hidden="1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6"/>
        <v>Man</v>
      </c>
      <c r="N73">
        <f>IF(F73="",AVERAGE(Age),F73)</f>
        <v>32</v>
      </c>
      <c r="O73">
        <f>IF(J73="",AVERAGE(Fare),J73)</f>
        <v>10.5</v>
      </c>
      <c r="P73">
        <f>COUNTIFS(Ticket,I73)</f>
        <v>1</v>
      </c>
      <c r="Q73">
        <f t="shared" si="7"/>
        <v>10.5</v>
      </c>
      <c r="R73">
        <f t="shared" si="8"/>
        <v>1</v>
      </c>
      <c r="S73">
        <f t="shared" si="9"/>
        <v>1.05</v>
      </c>
      <c r="T73">
        <f t="shared" si="10"/>
        <v>1.4571428571428571</v>
      </c>
    </row>
    <row r="74" spans="1:20" hidden="1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6"/>
        <v>Women</v>
      </c>
      <c r="N74">
        <f>IF(F74="",AVERAGE(Age),F74)</f>
        <v>16</v>
      </c>
      <c r="O74">
        <f>IF(J74="",AVERAGE(Fare),J74)</f>
        <v>46.9</v>
      </c>
      <c r="P74">
        <f>COUNTIFS(Ticket,I74)</f>
        <v>8</v>
      </c>
      <c r="Q74">
        <f t="shared" si="7"/>
        <v>5.8624999999999998</v>
      </c>
      <c r="R74">
        <f t="shared" si="8"/>
        <v>8</v>
      </c>
      <c r="S74">
        <f t="shared" si="9"/>
        <v>0.58624999999999994</v>
      </c>
      <c r="T74">
        <f t="shared" si="10"/>
        <v>8.2285714285714278</v>
      </c>
    </row>
    <row r="75" spans="1:20" hidden="1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6"/>
        <v>Man</v>
      </c>
      <c r="N75">
        <f>IF(F75="",AVERAGE(Age),F75)</f>
        <v>21</v>
      </c>
      <c r="O75">
        <f>IF(J75="",AVERAGE(Fare),J75)</f>
        <v>73.5</v>
      </c>
      <c r="P75">
        <f>COUNTIFS(Ticket,I75)</f>
        <v>7</v>
      </c>
      <c r="Q75">
        <f t="shared" si="7"/>
        <v>10.5</v>
      </c>
      <c r="R75">
        <f t="shared" si="8"/>
        <v>1</v>
      </c>
      <c r="S75">
        <f t="shared" si="9"/>
        <v>1.05</v>
      </c>
      <c r="T75">
        <f t="shared" si="10"/>
        <v>1.3</v>
      </c>
    </row>
    <row r="76" spans="1:20" hidden="1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6"/>
        <v>Man</v>
      </c>
      <c r="N76">
        <f>IF(F76="",AVERAGE(Age),F76)</f>
        <v>26</v>
      </c>
      <c r="O76">
        <f>IF(J76="",AVERAGE(Fare),J76)</f>
        <v>14.4542</v>
      </c>
      <c r="P76">
        <f>COUNTIFS(Ticket,I76)</f>
        <v>2</v>
      </c>
      <c r="Q76">
        <f t="shared" si="7"/>
        <v>7.2271000000000001</v>
      </c>
      <c r="R76">
        <f t="shared" si="8"/>
        <v>2</v>
      </c>
      <c r="S76">
        <f t="shared" si="9"/>
        <v>0.72270999999999996</v>
      </c>
      <c r="T76">
        <f t="shared" si="10"/>
        <v>2.3714285714285714</v>
      </c>
    </row>
    <row r="77" spans="1:20" hidden="1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6"/>
        <v>Man</v>
      </c>
      <c r="N77">
        <f>IF(F77="",AVERAGE(Age),F77)</f>
        <v>32</v>
      </c>
      <c r="O77">
        <f>IF(J77="",AVERAGE(Fare),J77)</f>
        <v>56.495800000000003</v>
      </c>
      <c r="P77">
        <f>COUNTIFS(Ticket,I77)</f>
        <v>8</v>
      </c>
      <c r="Q77">
        <f t="shared" si="7"/>
        <v>7.0619750000000003</v>
      </c>
      <c r="R77">
        <f t="shared" si="8"/>
        <v>1</v>
      </c>
      <c r="S77">
        <f t="shared" si="9"/>
        <v>0.70619750000000003</v>
      </c>
      <c r="T77">
        <f t="shared" si="10"/>
        <v>1.4571428571428571</v>
      </c>
    </row>
    <row r="78" spans="1:20" hidden="1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6"/>
        <v>Man</v>
      </c>
      <c r="N78">
        <f>IF(F78="",AVERAGE(Age),F78)</f>
        <v>25</v>
      </c>
      <c r="O78">
        <f>IF(J78="",AVERAGE(Fare),J78)</f>
        <v>7.65</v>
      </c>
      <c r="P78">
        <f>COUNTIFS(Ticket,I78)</f>
        <v>1</v>
      </c>
      <c r="Q78">
        <f t="shared" si="7"/>
        <v>7.65</v>
      </c>
      <c r="R78">
        <f t="shared" si="8"/>
        <v>1</v>
      </c>
      <c r="S78">
        <f t="shared" si="9"/>
        <v>0.76500000000000001</v>
      </c>
      <c r="T78">
        <f t="shared" si="10"/>
        <v>1.3571428571428572</v>
      </c>
    </row>
    <row r="79" spans="1:20" hidden="1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6"/>
        <v>Man</v>
      </c>
      <c r="N79">
        <f>IF(F79="",AVERAGE(Age),F79)</f>
        <v>29.881137667304014</v>
      </c>
      <c r="O79">
        <f>IF(J79="",AVERAGE(Fare),J79)</f>
        <v>7.8958000000000004</v>
      </c>
      <c r="P79">
        <f>COUNTIFS(Ticket,I79)</f>
        <v>1</v>
      </c>
      <c r="Q79">
        <f t="shared" si="7"/>
        <v>7.8958000000000004</v>
      </c>
      <c r="R79">
        <f t="shared" si="8"/>
        <v>1</v>
      </c>
      <c r="S79">
        <f t="shared" si="9"/>
        <v>0.78958000000000006</v>
      </c>
      <c r="T79">
        <f t="shared" si="10"/>
        <v>1.4268733952472001</v>
      </c>
    </row>
    <row r="80" spans="1:20" hidden="1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6"/>
        <v>Man</v>
      </c>
      <c r="N80">
        <f>IF(F80="",AVERAGE(Age),F80)</f>
        <v>29.881137667304014</v>
      </c>
      <c r="O80">
        <f>IF(J80="",AVERAGE(Fare),J80)</f>
        <v>8.0500000000000007</v>
      </c>
      <c r="P80">
        <f>COUNTIFS(Ticket,I80)</f>
        <v>1</v>
      </c>
      <c r="Q80">
        <f t="shared" si="7"/>
        <v>8.0500000000000007</v>
      </c>
      <c r="R80">
        <f t="shared" si="8"/>
        <v>1</v>
      </c>
      <c r="S80">
        <f t="shared" si="9"/>
        <v>0.80500000000000005</v>
      </c>
      <c r="T80">
        <f t="shared" si="10"/>
        <v>1.4268733952472001</v>
      </c>
    </row>
    <row r="81" spans="1:20" hidden="1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6"/>
        <v>Boy</v>
      </c>
      <c r="N81">
        <f>IF(F81="",AVERAGE(Age),F81)</f>
        <v>0.83</v>
      </c>
      <c r="O81">
        <f>IF(J81="",AVERAGE(Fare),J81)</f>
        <v>29</v>
      </c>
      <c r="P81">
        <f>COUNTIFS(Ticket,I81)</f>
        <v>3</v>
      </c>
      <c r="Q81">
        <f t="shared" si="7"/>
        <v>9.6666666666666661</v>
      </c>
      <c r="R81">
        <f t="shared" si="8"/>
        <v>3</v>
      </c>
      <c r="S81">
        <f t="shared" si="9"/>
        <v>0.96666666666666667</v>
      </c>
      <c r="T81">
        <f t="shared" si="10"/>
        <v>3.011857142857143</v>
      </c>
    </row>
    <row r="82" spans="1:20" hidden="1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6"/>
        <v>Women</v>
      </c>
      <c r="N82">
        <f>IF(F82="",AVERAGE(Age),F82)</f>
        <v>30</v>
      </c>
      <c r="O82">
        <f>IF(J82="",AVERAGE(Fare),J82)</f>
        <v>12.475</v>
      </c>
      <c r="P82">
        <f>COUNTIFS(Ticket,I82)</f>
        <v>2</v>
      </c>
      <c r="Q82">
        <f t="shared" si="7"/>
        <v>6.2374999999999998</v>
      </c>
      <c r="R82">
        <f t="shared" si="8"/>
        <v>1</v>
      </c>
      <c r="S82">
        <f t="shared" si="9"/>
        <v>0.62375000000000003</v>
      </c>
      <c r="T82">
        <f t="shared" si="10"/>
        <v>1.4285714285714286</v>
      </c>
    </row>
    <row r="83" spans="1:20" hidden="1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6"/>
        <v>Man</v>
      </c>
      <c r="N83">
        <f>IF(F83="",AVERAGE(Age),F83)</f>
        <v>22</v>
      </c>
      <c r="O83">
        <f>IF(J83="",AVERAGE(Fare),J83)</f>
        <v>9</v>
      </c>
      <c r="P83">
        <f>COUNTIFS(Ticket,I83)</f>
        <v>1</v>
      </c>
      <c r="Q83">
        <f t="shared" si="7"/>
        <v>9</v>
      </c>
      <c r="R83">
        <f t="shared" si="8"/>
        <v>1</v>
      </c>
      <c r="S83">
        <f t="shared" si="9"/>
        <v>0.9</v>
      </c>
      <c r="T83">
        <f t="shared" si="10"/>
        <v>1.3142857142857143</v>
      </c>
    </row>
    <row r="84" spans="1:20" hidden="1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6"/>
        <v>Man</v>
      </c>
      <c r="N84">
        <f>IF(F84="",AVERAGE(Age),F84)</f>
        <v>29</v>
      </c>
      <c r="O84">
        <f>IF(J84="",AVERAGE(Fare),J84)</f>
        <v>9.5</v>
      </c>
      <c r="P84">
        <f>COUNTIFS(Ticket,I84)</f>
        <v>1</v>
      </c>
      <c r="Q84">
        <f t="shared" si="7"/>
        <v>9.5</v>
      </c>
      <c r="R84">
        <f t="shared" si="8"/>
        <v>1</v>
      </c>
      <c r="S84">
        <f t="shared" si="9"/>
        <v>0.95</v>
      </c>
      <c r="T84">
        <f t="shared" si="10"/>
        <v>1.4142857142857144</v>
      </c>
    </row>
    <row r="85" spans="1:20" hidden="1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6"/>
        <v>Women</v>
      </c>
      <c r="N85">
        <f>IF(F85="",AVERAGE(Age),F85)</f>
        <v>29.881137667304014</v>
      </c>
      <c r="O85">
        <f>IF(J85="",AVERAGE(Fare),J85)</f>
        <v>7.7874999999999996</v>
      </c>
      <c r="P85">
        <f>COUNTIFS(Ticket,I85)</f>
        <v>1</v>
      </c>
      <c r="Q85">
        <f t="shared" si="7"/>
        <v>7.7874999999999996</v>
      </c>
      <c r="R85">
        <f t="shared" si="8"/>
        <v>1</v>
      </c>
      <c r="S85">
        <f t="shared" si="9"/>
        <v>0.77874999999999994</v>
      </c>
      <c r="T85">
        <f t="shared" si="10"/>
        <v>1.4268733952472001</v>
      </c>
    </row>
    <row r="86" spans="1:20" hidden="1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6"/>
        <v>Man</v>
      </c>
      <c r="N86">
        <f>IF(F86="",AVERAGE(Age),F86)</f>
        <v>28</v>
      </c>
      <c r="O86">
        <f>IF(J86="",AVERAGE(Fare),J86)</f>
        <v>47.1</v>
      </c>
      <c r="P86">
        <f>COUNTIFS(Ticket,I86)</f>
        <v>2</v>
      </c>
      <c r="Q86">
        <f t="shared" si="7"/>
        <v>23.55</v>
      </c>
      <c r="R86">
        <f t="shared" si="8"/>
        <v>1</v>
      </c>
      <c r="S86">
        <f t="shared" si="9"/>
        <v>2.355</v>
      </c>
      <c r="T86">
        <f t="shared" si="10"/>
        <v>1.4</v>
      </c>
    </row>
    <row r="87" spans="1:20" hidden="1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6"/>
        <v>Women</v>
      </c>
      <c r="N87">
        <f>IF(F87="",AVERAGE(Age),F87)</f>
        <v>17</v>
      </c>
      <c r="O87">
        <f>IF(J87="",AVERAGE(Fare),J87)</f>
        <v>10.5</v>
      </c>
      <c r="P87">
        <f>COUNTIFS(Ticket,I87)</f>
        <v>1</v>
      </c>
      <c r="Q87">
        <f t="shared" si="7"/>
        <v>10.5</v>
      </c>
      <c r="R87">
        <f t="shared" si="8"/>
        <v>1</v>
      </c>
      <c r="S87">
        <f t="shared" si="9"/>
        <v>1.05</v>
      </c>
      <c r="T87">
        <f t="shared" si="10"/>
        <v>1.2428571428571429</v>
      </c>
    </row>
    <row r="88" spans="1:20" hidden="1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6"/>
        <v>Women</v>
      </c>
      <c r="N88">
        <f>IF(F88="",AVERAGE(Age),F88)</f>
        <v>33</v>
      </c>
      <c r="O88">
        <f>IF(J88="",AVERAGE(Fare),J88)</f>
        <v>15.85</v>
      </c>
      <c r="P88">
        <f>COUNTIFS(Ticket,I88)</f>
        <v>2</v>
      </c>
      <c r="Q88">
        <f t="shared" si="7"/>
        <v>7.9249999999999998</v>
      </c>
      <c r="R88">
        <f t="shared" si="8"/>
        <v>4</v>
      </c>
      <c r="S88">
        <f t="shared" si="9"/>
        <v>0.79249999999999998</v>
      </c>
      <c r="T88">
        <f t="shared" si="10"/>
        <v>4.4714285714285715</v>
      </c>
    </row>
    <row r="89" spans="1:20" hidden="1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6"/>
        <v>Man</v>
      </c>
      <c r="N89">
        <f>IF(F89="",AVERAGE(Age),F89)</f>
        <v>16</v>
      </c>
      <c r="O89">
        <f>IF(J89="",AVERAGE(Fare),J89)</f>
        <v>34.375</v>
      </c>
      <c r="P89">
        <f>COUNTIFS(Ticket,I89)</f>
        <v>5</v>
      </c>
      <c r="Q89">
        <f t="shared" si="7"/>
        <v>6.875</v>
      </c>
      <c r="R89">
        <f t="shared" si="8"/>
        <v>5</v>
      </c>
      <c r="S89">
        <f t="shared" si="9"/>
        <v>0.6875</v>
      </c>
      <c r="T89">
        <f t="shared" si="10"/>
        <v>5.2285714285714286</v>
      </c>
    </row>
    <row r="90" spans="1:20" hidden="1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6"/>
        <v>Man</v>
      </c>
      <c r="N90">
        <f>IF(F90="",AVERAGE(Age),F90)</f>
        <v>29.881137667304014</v>
      </c>
      <c r="O90">
        <f>IF(J90="",AVERAGE(Fare),J90)</f>
        <v>8.0500000000000007</v>
      </c>
      <c r="P90">
        <f>COUNTIFS(Ticket,I90)</f>
        <v>1</v>
      </c>
      <c r="Q90">
        <f t="shared" si="7"/>
        <v>8.0500000000000007</v>
      </c>
      <c r="R90">
        <f t="shared" si="8"/>
        <v>1</v>
      </c>
      <c r="S90">
        <f t="shared" si="9"/>
        <v>0.80500000000000005</v>
      </c>
      <c r="T90">
        <f t="shared" si="10"/>
        <v>1.4268733952472001</v>
      </c>
    </row>
    <row r="91" spans="1:20" hidden="1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6"/>
        <v>Women</v>
      </c>
      <c r="N91">
        <f>IF(F91="",AVERAGE(Age),F91)</f>
        <v>23</v>
      </c>
      <c r="O91">
        <f>IF(J91="",AVERAGE(Fare),J91)</f>
        <v>263</v>
      </c>
      <c r="P91">
        <f>COUNTIFS(Ticket,I91)</f>
        <v>6</v>
      </c>
      <c r="Q91">
        <f t="shared" si="7"/>
        <v>43.833333333333336</v>
      </c>
      <c r="R91">
        <f t="shared" si="8"/>
        <v>6</v>
      </c>
      <c r="S91">
        <f t="shared" si="9"/>
        <v>4.3833333333333337</v>
      </c>
      <c r="T91">
        <f t="shared" si="10"/>
        <v>6.3285714285714283</v>
      </c>
    </row>
    <row r="92" spans="1:20" hidden="1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6"/>
        <v>Man</v>
      </c>
      <c r="N92">
        <f>IF(F92="",AVERAGE(Age),F92)</f>
        <v>24</v>
      </c>
      <c r="O92">
        <f>IF(J92="",AVERAGE(Fare),J92)</f>
        <v>8.0500000000000007</v>
      </c>
      <c r="P92">
        <f>COUNTIFS(Ticket,I92)</f>
        <v>1</v>
      </c>
      <c r="Q92">
        <f t="shared" si="7"/>
        <v>8.0500000000000007</v>
      </c>
      <c r="R92">
        <f t="shared" si="8"/>
        <v>1</v>
      </c>
      <c r="S92">
        <f t="shared" si="9"/>
        <v>0.80500000000000005</v>
      </c>
      <c r="T92">
        <f t="shared" si="10"/>
        <v>1.342857142857143</v>
      </c>
    </row>
    <row r="93" spans="1:20" hidden="1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6"/>
        <v>Man</v>
      </c>
      <c r="N93">
        <f>IF(F93="",AVERAGE(Age),F93)</f>
        <v>29</v>
      </c>
      <c r="O93">
        <f>IF(J93="",AVERAGE(Fare),J93)</f>
        <v>8.0500000000000007</v>
      </c>
      <c r="P93">
        <f>COUNTIFS(Ticket,I93)</f>
        <v>1</v>
      </c>
      <c r="Q93">
        <f t="shared" si="7"/>
        <v>8.0500000000000007</v>
      </c>
      <c r="R93">
        <f t="shared" si="8"/>
        <v>1</v>
      </c>
      <c r="S93">
        <f t="shared" si="9"/>
        <v>0.80500000000000005</v>
      </c>
      <c r="T93">
        <f t="shared" si="10"/>
        <v>1.4142857142857144</v>
      </c>
    </row>
    <row r="94" spans="1:20" hidden="1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6"/>
        <v>Man</v>
      </c>
      <c r="N94">
        <f>IF(F94="",AVERAGE(Age),F94)</f>
        <v>20</v>
      </c>
      <c r="O94">
        <f>IF(J94="",AVERAGE(Fare),J94)</f>
        <v>7.8541999999999996</v>
      </c>
      <c r="P94">
        <f>COUNTIFS(Ticket,I94)</f>
        <v>1</v>
      </c>
      <c r="Q94">
        <f t="shared" si="7"/>
        <v>7.8541999999999996</v>
      </c>
      <c r="R94">
        <f t="shared" si="8"/>
        <v>1</v>
      </c>
      <c r="S94">
        <f t="shared" si="9"/>
        <v>0.78542000000000001</v>
      </c>
      <c r="T94">
        <f t="shared" si="10"/>
        <v>1.2857142857142856</v>
      </c>
    </row>
    <row r="95" spans="1:20" hidden="1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6"/>
        <v>Man</v>
      </c>
      <c r="N95">
        <f>IF(F95="",AVERAGE(Age),F95)</f>
        <v>46</v>
      </c>
      <c r="O95">
        <f>IF(J95="",AVERAGE(Fare),J95)</f>
        <v>61.174999999999997</v>
      </c>
      <c r="P95">
        <f>COUNTIFS(Ticket,I95)</f>
        <v>2</v>
      </c>
      <c r="Q95">
        <f t="shared" si="7"/>
        <v>30.587499999999999</v>
      </c>
      <c r="R95">
        <f t="shared" si="8"/>
        <v>2</v>
      </c>
      <c r="S95">
        <f t="shared" si="9"/>
        <v>3.0587499999999999</v>
      </c>
      <c r="T95">
        <f t="shared" si="10"/>
        <v>2.657142857142857</v>
      </c>
    </row>
    <row r="96" spans="1:20" hidden="1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6"/>
        <v>Man</v>
      </c>
      <c r="N96">
        <f>IF(F96="",AVERAGE(Age),F96)</f>
        <v>26</v>
      </c>
      <c r="O96">
        <f>IF(J96="",AVERAGE(Fare),J96)</f>
        <v>20.574999999999999</v>
      </c>
      <c r="P96">
        <f>COUNTIFS(Ticket,I96)</f>
        <v>4</v>
      </c>
      <c r="Q96">
        <f t="shared" si="7"/>
        <v>5.1437499999999998</v>
      </c>
      <c r="R96">
        <f t="shared" si="8"/>
        <v>4</v>
      </c>
      <c r="S96">
        <f t="shared" si="9"/>
        <v>0.51437500000000003</v>
      </c>
      <c r="T96">
        <f t="shared" si="10"/>
        <v>4.3714285714285719</v>
      </c>
    </row>
    <row r="97" spans="1:20" hidden="1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6"/>
        <v>Man</v>
      </c>
      <c r="N97">
        <f>IF(F97="",AVERAGE(Age),F97)</f>
        <v>59</v>
      </c>
      <c r="O97">
        <f>IF(J97="",AVERAGE(Fare),J97)</f>
        <v>7.25</v>
      </c>
      <c r="P97">
        <f>COUNTIFS(Ticket,I97)</f>
        <v>1</v>
      </c>
      <c r="Q97">
        <f t="shared" si="7"/>
        <v>7.25</v>
      </c>
      <c r="R97">
        <f t="shared" si="8"/>
        <v>1</v>
      </c>
      <c r="S97">
        <f t="shared" si="9"/>
        <v>0.72499999999999998</v>
      </c>
      <c r="T97">
        <f t="shared" si="10"/>
        <v>1.842857142857143</v>
      </c>
    </row>
    <row r="98" spans="1:20" hidden="1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6"/>
        <v>Man</v>
      </c>
      <c r="N98">
        <f>IF(F98="",AVERAGE(Age),F98)</f>
        <v>29.881137667304014</v>
      </c>
      <c r="O98">
        <f>IF(J98="",AVERAGE(Fare),J98)</f>
        <v>8.0500000000000007</v>
      </c>
      <c r="P98">
        <f>COUNTIFS(Ticket,I98)</f>
        <v>1</v>
      </c>
      <c r="Q98">
        <f t="shared" si="7"/>
        <v>8.0500000000000007</v>
      </c>
      <c r="R98">
        <f t="shared" si="8"/>
        <v>1</v>
      </c>
      <c r="S98">
        <f t="shared" si="9"/>
        <v>0.80500000000000005</v>
      </c>
      <c r="T98">
        <f t="shared" si="10"/>
        <v>1.4268733952472001</v>
      </c>
    </row>
    <row r="99" spans="1:20" hidden="1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6"/>
        <v>Man</v>
      </c>
      <c r="N99">
        <f>IF(F99="",AVERAGE(Age),F99)</f>
        <v>71</v>
      </c>
      <c r="O99">
        <f>IF(J99="",AVERAGE(Fare),J99)</f>
        <v>34.654200000000003</v>
      </c>
      <c r="P99">
        <f>COUNTIFS(Ticket,I99)</f>
        <v>1</v>
      </c>
      <c r="Q99">
        <f t="shared" si="7"/>
        <v>34.654200000000003</v>
      </c>
      <c r="R99">
        <f t="shared" si="8"/>
        <v>1</v>
      </c>
      <c r="S99">
        <f t="shared" si="9"/>
        <v>3.4654200000000004</v>
      </c>
      <c r="T99">
        <f t="shared" si="10"/>
        <v>2.0142857142857142</v>
      </c>
    </row>
    <row r="100" spans="1:20" hidden="1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6"/>
        <v>Man</v>
      </c>
      <c r="N100">
        <f>IF(F100="",AVERAGE(Age),F100)</f>
        <v>23</v>
      </c>
      <c r="O100">
        <f>IF(J100="",AVERAGE(Fare),J100)</f>
        <v>63.3583</v>
      </c>
      <c r="P100">
        <f>COUNTIFS(Ticket,I100)</f>
        <v>2</v>
      </c>
      <c r="Q100">
        <f t="shared" si="7"/>
        <v>31.67915</v>
      </c>
      <c r="R100">
        <f t="shared" si="8"/>
        <v>2</v>
      </c>
      <c r="S100">
        <f t="shared" si="9"/>
        <v>3.1679149999999998</v>
      </c>
      <c r="T100">
        <f t="shared" si="10"/>
        <v>2.3285714285714287</v>
      </c>
    </row>
    <row r="101" spans="1:20" hidden="1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6"/>
        <v>Women</v>
      </c>
      <c r="N101">
        <f>IF(F101="",AVERAGE(Age),F101)</f>
        <v>34</v>
      </c>
      <c r="O101">
        <f>IF(J101="",AVERAGE(Fare),J101)</f>
        <v>23</v>
      </c>
      <c r="P101">
        <f>COUNTIFS(Ticket,I101)</f>
        <v>2</v>
      </c>
      <c r="Q101">
        <f t="shared" si="7"/>
        <v>11.5</v>
      </c>
      <c r="R101">
        <f t="shared" si="8"/>
        <v>2</v>
      </c>
      <c r="S101">
        <f t="shared" si="9"/>
        <v>1.1499999999999999</v>
      </c>
      <c r="T101">
        <f t="shared" si="10"/>
        <v>2.4857142857142858</v>
      </c>
    </row>
    <row r="102" spans="1:20" hidden="1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6"/>
        <v>Man</v>
      </c>
      <c r="N102">
        <f>IF(F102="",AVERAGE(Age),F102)</f>
        <v>34</v>
      </c>
      <c r="O102">
        <f>IF(J102="",AVERAGE(Fare),J102)</f>
        <v>26</v>
      </c>
      <c r="P102">
        <f>COUNTIFS(Ticket,I102)</f>
        <v>2</v>
      </c>
      <c r="Q102">
        <f t="shared" si="7"/>
        <v>13</v>
      </c>
      <c r="R102">
        <f t="shared" si="8"/>
        <v>2</v>
      </c>
      <c r="S102">
        <f t="shared" si="9"/>
        <v>1.3</v>
      </c>
      <c r="T102">
        <f t="shared" si="10"/>
        <v>2.4857142857142858</v>
      </c>
    </row>
    <row r="103" spans="1:20" hidden="1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6"/>
        <v>Women</v>
      </c>
      <c r="N103">
        <f>IF(F103="",AVERAGE(Age),F103)</f>
        <v>28</v>
      </c>
      <c r="O103">
        <f>IF(J103="",AVERAGE(Fare),J103)</f>
        <v>7.8958000000000004</v>
      </c>
      <c r="P103">
        <f>COUNTIFS(Ticket,I103)</f>
        <v>1</v>
      </c>
      <c r="Q103">
        <f t="shared" si="7"/>
        <v>7.8958000000000004</v>
      </c>
      <c r="R103">
        <f t="shared" si="8"/>
        <v>1</v>
      </c>
      <c r="S103">
        <f t="shared" si="9"/>
        <v>0.78958000000000006</v>
      </c>
      <c r="T103">
        <f t="shared" si="10"/>
        <v>1.4</v>
      </c>
    </row>
    <row r="104" spans="1:20" hidden="1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6"/>
        <v>Man</v>
      </c>
      <c r="N104">
        <f>IF(F104="",AVERAGE(Age),F104)</f>
        <v>29.881137667304014</v>
      </c>
      <c r="O104">
        <f>IF(J104="",AVERAGE(Fare),J104)</f>
        <v>7.8958000000000004</v>
      </c>
      <c r="P104">
        <f>COUNTIFS(Ticket,I104)</f>
        <v>1</v>
      </c>
      <c r="Q104">
        <f t="shared" si="7"/>
        <v>7.8958000000000004</v>
      </c>
      <c r="R104">
        <f t="shared" si="8"/>
        <v>1</v>
      </c>
      <c r="S104">
        <f t="shared" si="9"/>
        <v>0.78958000000000006</v>
      </c>
      <c r="T104">
        <f t="shared" si="10"/>
        <v>1.4268733952472001</v>
      </c>
    </row>
    <row r="105" spans="1:20" hidden="1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6"/>
        <v>Man</v>
      </c>
      <c r="N105">
        <f>IF(F105="",AVERAGE(Age),F105)</f>
        <v>21</v>
      </c>
      <c r="O105">
        <f>IF(J105="",AVERAGE(Fare),J105)</f>
        <v>77.287499999999994</v>
      </c>
      <c r="P105">
        <f>COUNTIFS(Ticket,I105)</f>
        <v>2</v>
      </c>
      <c r="Q105">
        <f t="shared" si="7"/>
        <v>38.643749999999997</v>
      </c>
      <c r="R105">
        <f t="shared" si="8"/>
        <v>2</v>
      </c>
      <c r="S105">
        <f t="shared" si="9"/>
        <v>3.8643749999999999</v>
      </c>
      <c r="T105">
        <f t="shared" si="10"/>
        <v>2.2999999999999998</v>
      </c>
    </row>
    <row r="106" spans="1:20" hidden="1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6"/>
        <v>Man</v>
      </c>
      <c r="N106">
        <f>IF(F106="",AVERAGE(Age),F106)</f>
        <v>33</v>
      </c>
      <c r="O106">
        <f>IF(J106="",AVERAGE(Fare),J106)</f>
        <v>8.6541999999999994</v>
      </c>
      <c r="P106">
        <f>COUNTIFS(Ticket,I106)</f>
        <v>1</v>
      </c>
      <c r="Q106">
        <f t="shared" si="7"/>
        <v>8.6541999999999994</v>
      </c>
      <c r="R106">
        <f t="shared" si="8"/>
        <v>1</v>
      </c>
      <c r="S106">
        <f t="shared" si="9"/>
        <v>0.86541999999999997</v>
      </c>
      <c r="T106">
        <f t="shared" si="10"/>
        <v>1.4714285714285715</v>
      </c>
    </row>
    <row r="107" spans="1:20" hidden="1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6"/>
        <v>Man</v>
      </c>
      <c r="N107">
        <f>IF(F107="",AVERAGE(Age),F107)</f>
        <v>37</v>
      </c>
      <c r="O107">
        <f>IF(J107="",AVERAGE(Fare),J107)</f>
        <v>7.9249999999999998</v>
      </c>
      <c r="P107">
        <f>COUNTIFS(Ticket,I107)</f>
        <v>1</v>
      </c>
      <c r="Q107">
        <f t="shared" si="7"/>
        <v>7.9249999999999998</v>
      </c>
      <c r="R107">
        <f t="shared" si="8"/>
        <v>3</v>
      </c>
      <c r="S107">
        <f t="shared" si="9"/>
        <v>0.79249999999999998</v>
      </c>
      <c r="T107">
        <f t="shared" si="10"/>
        <v>3.5285714285714285</v>
      </c>
    </row>
    <row r="108" spans="1:20" hidden="1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6"/>
        <v>Man</v>
      </c>
      <c r="N108">
        <f>IF(F108="",AVERAGE(Age),F108)</f>
        <v>28</v>
      </c>
      <c r="O108">
        <f>IF(J108="",AVERAGE(Fare),J108)</f>
        <v>7.8958000000000004</v>
      </c>
      <c r="P108">
        <f>COUNTIFS(Ticket,I108)</f>
        <v>1</v>
      </c>
      <c r="Q108">
        <f t="shared" si="7"/>
        <v>7.8958000000000004</v>
      </c>
      <c r="R108">
        <f t="shared" si="8"/>
        <v>1</v>
      </c>
      <c r="S108">
        <f t="shared" si="9"/>
        <v>0.78958000000000006</v>
      </c>
      <c r="T108">
        <f t="shared" si="10"/>
        <v>1.4</v>
      </c>
    </row>
    <row r="109" spans="1:20" hidden="1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6"/>
        <v>Women</v>
      </c>
      <c r="N109">
        <f>IF(F109="",AVERAGE(Age),F109)</f>
        <v>21</v>
      </c>
      <c r="O109">
        <f>IF(J109="",AVERAGE(Fare),J109)</f>
        <v>7.65</v>
      </c>
      <c r="P109">
        <f>COUNTIFS(Ticket,I109)</f>
        <v>1</v>
      </c>
      <c r="Q109">
        <f t="shared" si="7"/>
        <v>7.65</v>
      </c>
      <c r="R109">
        <f t="shared" si="8"/>
        <v>1</v>
      </c>
      <c r="S109">
        <f t="shared" si="9"/>
        <v>0.76500000000000001</v>
      </c>
      <c r="T109">
        <f t="shared" si="10"/>
        <v>1.3</v>
      </c>
    </row>
    <row r="110" spans="1:20" hidden="1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6"/>
        <v>Man</v>
      </c>
      <c r="N110">
        <f>IF(F110="",AVERAGE(Age),F110)</f>
        <v>29.881137667304014</v>
      </c>
      <c r="O110">
        <f>IF(J110="",AVERAGE(Fare),J110)</f>
        <v>7.7750000000000004</v>
      </c>
      <c r="P110">
        <f>COUNTIFS(Ticket,I110)</f>
        <v>1</v>
      </c>
      <c r="Q110">
        <f t="shared" si="7"/>
        <v>7.7750000000000004</v>
      </c>
      <c r="R110">
        <f t="shared" si="8"/>
        <v>1</v>
      </c>
      <c r="S110">
        <f t="shared" si="9"/>
        <v>0.77750000000000008</v>
      </c>
      <c r="T110">
        <f t="shared" si="10"/>
        <v>1.4268733952472001</v>
      </c>
    </row>
    <row r="111" spans="1:20" hidden="1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6"/>
        <v>Man</v>
      </c>
      <c r="N111">
        <f>IF(F111="",AVERAGE(Age),F111)</f>
        <v>38</v>
      </c>
      <c r="O111">
        <f>IF(J111="",AVERAGE(Fare),J111)</f>
        <v>7.8958000000000004</v>
      </c>
      <c r="P111">
        <f>COUNTIFS(Ticket,I111)</f>
        <v>1</v>
      </c>
      <c r="Q111">
        <f t="shared" si="7"/>
        <v>7.8958000000000004</v>
      </c>
      <c r="R111">
        <f t="shared" si="8"/>
        <v>1</v>
      </c>
      <c r="S111">
        <f t="shared" si="9"/>
        <v>0.78958000000000006</v>
      </c>
      <c r="T111">
        <f t="shared" si="10"/>
        <v>1.5428571428571427</v>
      </c>
    </row>
    <row r="112" spans="1:20" hidden="1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6"/>
        <v>Women</v>
      </c>
      <c r="N112">
        <f>IF(F112="",AVERAGE(Age),F112)</f>
        <v>29.881137667304014</v>
      </c>
      <c r="O112">
        <f>IF(J112="",AVERAGE(Fare),J112)</f>
        <v>24.15</v>
      </c>
      <c r="P112">
        <f>COUNTIFS(Ticket,I112)</f>
        <v>3</v>
      </c>
      <c r="Q112">
        <f t="shared" si="7"/>
        <v>8.0499999999999989</v>
      </c>
      <c r="R112">
        <f t="shared" si="8"/>
        <v>2</v>
      </c>
      <c r="S112">
        <f t="shared" si="9"/>
        <v>0.80499999999999994</v>
      </c>
      <c r="T112">
        <f t="shared" si="10"/>
        <v>2.4268733952472004</v>
      </c>
    </row>
    <row r="113" spans="1:20" hidden="1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6"/>
        <v>Man</v>
      </c>
      <c r="N113">
        <f>IF(F113="",AVERAGE(Age),F113)</f>
        <v>47</v>
      </c>
      <c r="O113">
        <f>IF(J113="",AVERAGE(Fare),J113)</f>
        <v>52</v>
      </c>
      <c r="P113">
        <f>COUNTIFS(Ticket,I113)</f>
        <v>2</v>
      </c>
      <c r="Q113">
        <f t="shared" si="7"/>
        <v>26</v>
      </c>
      <c r="R113">
        <f t="shared" si="8"/>
        <v>1</v>
      </c>
      <c r="S113">
        <f t="shared" si="9"/>
        <v>2.6</v>
      </c>
      <c r="T113">
        <f t="shared" si="10"/>
        <v>1.6714285714285713</v>
      </c>
    </row>
    <row r="114" spans="1:20" hidden="1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6"/>
        <v>Women</v>
      </c>
      <c r="N114">
        <f>IF(F114="",AVERAGE(Age),F114)</f>
        <v>14.5</v>
      </c>
      <c r="O114">
        <f>IF(J114="",AVERAGE(Fare),J114)</f>
        <v>14.4542</v>
      </c>
      <c r="P114">
        <f>COUNTIFS(Ticket,I114)</f>
        <v>2</v>
      </c>
      <c r="Q114">
        <f t="shared" si="7"/>
        <v>7.2271000000000001</v>
      </c>
      <c r="R114">
        <f t="shared" si="8"/>
        <v>2</v>
      </c>
      <c r="S114">
        <f t="shared" si="9"/>
        <v>0.72270999999999996</v>
      </c>
      <c r="T114">
        <f t="shared" si="10"/>
        <v>2.2071428571428573</v>
      </c>
    </row>
    <row r="115" spans="1:20" hidden="1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6"/>
        <v>Man</v>
      </c>
      <c r="N115">
        <f>IF(F115="",AVERAGE(Age),F115)</f>
        <v>22</v>
      </c>
      <c r="O115">
        <f>IF(J115="",AVERAGE(Fare),J115)</f>
        <v>8.0500000000000007</v>
      </c>
      <c r="P115">
        <f>COUNTIFS(Ticket,I115)</f>
        <v>1</v>
      </c>
      <c r="Q115">
        <f t="shared" si="7"/>
        <v>8.0500000000000007</v>
      </c>
      <c r="R115">
        <f t="shared" si="8"/>
        <v>1</v>
      </c>
      <c r="S115">
        <f t="shared" si="9"/>
        <v>0.80500000000000005</v>
      </c>
      <c r="T115">
        <f t="shared" si="10"/>
        <v>1.3142857142857143</v>
      </c>
    </row>
    <row r="116" spans="1:20" hidden="1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6"/>
        <v>Women</v>
      </c>
      <c r="N116">
        <f>IF(F116="",AVERAGE(Age),F116)</f>
        <v>20</v>
      </c>
      <c r="O116">
        <f>IF(J116="",AVERAGE(Fare),J116)</f>
        <v>9.8249999999999993</v>
      </c>
      <c r="P116">
        <f>COUNTIFS(Ticket,I116)</f>
        <v>1</v>
      </c>
      <c r="Q116">
        <f t="shared" si="7"/>
        <v>9.8249999999999993</v>
      </c>
      <c r="R116">
        <f t="shared" si="8"/>
        <v>2</v>
      </c>
      <c r="S116">
        <f t="shared" si="9"/>
        <v>0.98249999999999993</v>
      </c>
      <c r="T116">
        <f t="shared" si="10"/>
        <v>2.2857142857142856</v>
      </c>
    </row>
    <row r="117" spans="1:20" hidden="1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6"/>
        <v>Women</v>
      </c>
      <c r="N117">
        <f>IF(F117="",AVERAGE(Age),F117)</f>
        <v>17</v>
      </c>
      <c r="O117">
        <f>IF(J117="",AVERAGE(Fare),J117)</f>
        <v>14.458299999999999</v>
      </c>
      <c r="P117">
        <f>COUNTIFS(Ticket,I117)</f>
        <v>2</v>
      </c>
      <c r="Q117">
        <f t="shared" si="7"/>
        <v>7.2291499999999997</v>
      </c>
      <c r="R117">
        <f t="shared" si="8"/>
        <v>1</v>
      </c>
      <c r="S117">
        <f t="shared" si="9"/>
        <v>0.72291499999999997</v>
      </c>
      <c r="T117">
        <f t="shared" si="10"/>
        <v>1.2428571428571429</v>
      </c>
    </row>
    <row r="118" spans="1:20" hidden="1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6"/>
        <v>Man</v>
      </c>
      <c r="N118">
        <f>IF(F118="",AVERAGE(Age),F118)</f>
        <v>21</v>
      </c>
      <c r="O118">
        <f>IF(J118="",AVERAGE(Fare),J118)</f>
        <v>7.9249999999999998</v>
      </c>
      <c r="P118">
        <f>COUNTIFS(Ticket,I118)</f>
        <v>1</v>
      </c>
      <c r="Q118">
        <f t="shared" si="7"/>
        <v>7.9249999999999998</v>
      </c>
      <c r="R118">
        <f t="shared" si="8"/>
        <v>1</v>
      </c>
      <c r="S118">
        <f t="shared" si="9"/>
        <v>0.79249999999999998</v>
      </c>
      <c r="T118">
        <f t="shared" si="10"/>
        <v>1.3</v>
      </c>
    </row>
    <row r="119" spans="1:20" hidden="1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6"/>
        <v>Man</v>
      </c>
      <c r="N119">
        <f>IF(F119="",AVERAGE(Age),F119)</f>
        <v>70.5</v>
      </c>
      <c r="O119">
        <f>IF(J119="",AVERAGE(Fare),J119)</f>
        <v>7.75</v>
      </c>
      <c r="P119">
        <f>COUNTIFS(Ticket,I119)</f>
        <v>1</v>
      </c>
      <c r="Q119">
        <f t="shared" si="7"/>
        <v>7.75</v>
      </c>
      <c r="R119">
        <f t="shared" si="8"/>
        <v>1</v>
      </c>
      <c r="S119">
        <f t="shared" si="9"/>
        <v>0.77500000000000002</v>
      </c>
      <c r="T119">
        <f t="shared" si="10"/>
        <v>2.0071428571428571</v>
      </c>
    </row>
    <row r="120" spans="1:20" hidden="1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6"/>
        <v>Man</v>
      </c>
      <c r="N120">
        <f>IF(F120="",AVERAGE(Age),F120)</f>
        <v>29</v>
      </c>
      <c r="O120">
        <f>IF(J120="",AVERAGE(Fare),J120)</f>
        <v>21</v>
      </c>
      <c r="P120">
        <f>COUNTIFS(Ticket,I120)</f>
        <v>2</v>
      </c>
      <c r="Q120">
        <f t="shared" si="7"/>
        <v>10.5</v>
      </c>
      <c r="R120">
        <f t="shared" si="8"/>
        <v>2</v>
      </c>
      <c r="S120">
        <f t="shared" si="9"/>
        <v>1.05</v>
      </c>
      <c r="T120">
        <f t="shared" si="10"/>
        <v>2.4142857142857141</v>
      </c>
    </row>
    <row r="121" spans="1:20" hidden="1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6"/>
        <v>Man</v>
      </c>
      <c r="N121">
        <f>IF(F121="",AVERAGE(Age),F121)</f>
        <v>24</v>
      </c>
      <c r="O121">
        <f>IF(J121="",AVERAGE(Fare),J121)</f>
        <v>247.52080000000001</v>
      </c>
      <c r="P121">
        <f>COUNTIFS(Ticket,I121)</f>
        <v>3</v>
      </c>
      <c r="Q121">
        <f t="shared" si="7"/>
        <v>82.506933333333336</v>
      </c>
      <c r="R121">
        <f t="shared" si="8"/>
        <v>2</v>
      </c>
      <c r="S121">
        <f t="shared" si="9"/>
        <v>8.2506933333333343</v>
      </c>
      <c r="T121">
        <f t="shared" si="10"/>
        <v>2.342857142857143</v>
      </c>
    </row>
    <row r="122" spans="1:20" hidden="1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6"/>
        <v>Women</v>
      </c>
      <c r="N122">
        <f>IF(F122="",AVERAGE(Age),F122)</f>
        <v>2</v>
      </c>
      <c r="O122">
        <f>IF(J122="",AVERAGE(Fare),J122)</f>
        <v>31.274999999999999</v>
      </c>
      <c r="P122">
        <f>COUNTIFS(Ticket,I122)</f>
        <v>7</v>
      </c>
      <c r="Q122">
        <f t="shared" si="7"/>
        <v>4.4678571428571425</v>
      </c>
      <c r="R122">
        <f t="shared" si="8"/>
        <v>7</v>
      </c>
      <c r="S122">
        <f t="shared" si="9"/>
        <v>0.44678571428571429</v>
      </c>
      <c r="T122">
        <f t="shared" si="10"/>
        <v>7.0285714285714285</v>
      </c>
    </row>
    <row r="123" spans="1:20" hidden="1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6"/>
        <v>Man</v>
      </c>
      <c r="N123">
        <f>IF(F123="",AVERAGE(Age),F123)</f>
        <v>21</v>
      </c>
      <c r="O123">
        <f>IF(J123="",AVERAGE(Fare),J123)</f>
        <v>73.5</v>
      </c>
      <c r="P123">
        <f>COUNTIFS(Ticket,I123)</f>
        <v>7</v>
      </c>
      <c r="Q123">
        <f t="shared" si="7"/>
        <v>10.5</v>
      </c>
      <c r="R123">
        <f t="shared" si="8"/>
        <v>3</v>
      </c>
      <c r="S123">
        <f t="shared" si="9"/>
        <v>1.05</v>
      </c>
      <c r="T123">
        <f t="shared" si="10"/>
        <v>3.3</v>
      </c>
    </row>
    <row r="124" spans="1:20" hidden="1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6"/>
        <v>Man</v>
      </c>
      <c r="N124">
        <f>IF(F124="",AVERAGE(Age),F124)</f>
        <v>29.881137667304014</v>
      </c>
      <c r="O124">
        <f>IF(J124="",AVERAGE(Fare),J124)</f>
        <v>8.0500000000000007</v>
      </c>
      <c r="P124">
        <f>COUNTIFS(Ticket,I124)</f>
        <v>1</v>
      </c>
      <c r="Q124">
        <f t="shared" si="7"/>
        <v>8.0500000000000007</v>
      </c>
      <c r="R124">
        <f t="shared" si="8"/>
        <v>1</v>
      </c>
      <c r="S124">
        <f t="shared" si="9"/>
        <v>0.80500000000000005</v>
      </c>
      <c r="T124">
        <f t="shared" si="10"/>
        <v>1.4268733952472001</v>
      </c>
    </row>
    <row r="125" spans="1:20" hidden="1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6"/>
        <v>Man</v>
      </c>
      <c r="N125">
        <f>IF(F125="",AVERAGE(Age),F125)</f>
        <v>32.5</v>
      </c>
      <c r="O125">
        <f>IF(J125="",AVERAGE(Fare),J125)</f>
        <v>30.070799999999998</v>
      </c>
      <c r="P125">
        <f>COUNTIFS(Ticket,I125)</f>
        <v>2</v>
      </c>
      <c r="Q125">
        <f t="shared" si="7"/>
        <v>15.035399999999999</v>
      </c>
      <c r="R125">
        <f t="shared" si="8"/>
        <v>2</v>
      </c>
      <c r="S125">
        <f t="shared" si="9"/>
        <v>1.5035399999999999</v>
      </c>
      <c r="T125">
        <f t="shared" si="10"/>
        <v>2.4642857142857144</v>
      </c>
    </row>
    <row r="126" spans="1:20" hidden="1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6"/>
        <v>Women</v>
      </c>
      <c r="N126">
        <f>IF(F126="",AVERAGE(Age),F126)</f>
        <v>32.5</v>
      </c>
      <c r="O126">
        <f>IF(J126="",AVERAGE(Fare),J126)</f>
        <v>13</v>
      </c>
      <c r="P126">
        <f>COUNTIFS(Ticket,I126)</f>
        <v>1</v>
      </c>
      <c r="Q126">
        <f t="shared" si="7"/>
        <v>13</v>
      </c>
      <c r="R126">
        <f t="shared" si="8"/>
        <v>1</v>
      </c>
      <c r="S126">
        <f t="shared" si="9"/>
        <v>1.3</v>
      </c>
      <c r="T126">
        <f t="shared" si="10"/>
        <v>1.4642857142857144</v>
      </c>
    </row>
    <row r="127" spans="1:20" hidden="1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6"/>
        <v>Man</v>
      </c>
      <c r="N127">
        <f>IF(F127="",AVERAGE(Age),F127)</f>
        <v>54</v>
      </c>
      <c r="O127">
        <f>IF(J127="",AVERAGE(Fare),J127)</f>
        <v>77.287499999999994</v>
      </c>
      <c r="P127">
        <f>COUNTIFS(Ticket,I127)</f>
        <v>2</v>
      </c>
      <c r="Q127">
        <f t="shared" si="7"/>
        <v>38.643749999999997</v>
      </c>
      <c r="R127">
        <f t="shared" si="8"/>
        <v>2</v>
      </c>
      <c r="S127">
        <f t="shared" si="9"/>
        <v>3.8643749999999999</v>
      </c>
      <c r="T127">
        <f t="shared" si="10"/>
        <v>2.7714285714285714</v>
      </c>
    </row>
    <row r="128" spans="1:20" hidden="1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6"/>
        <v>Boy</v>
      </c>
      <c r="N128">
        <f>IF(F128="",AVERAGE(Age),F128)</f>
        <v>12</v>
      </c>
      <c r="O128">
        <f>IF(J128="",AVERAGE(Fare),J128)</f>
        <v>11.2417</v>
      </c>
      <c r="P128">
        <f>COUNTIFS(Ticket,I128)</f>
        <v>2</v>
      </c>
      <c r="Q128">
        <f t="shared" si="7"/>
        <v>5.6208499999999999</v>
      </c>
      <c r="R128">
        <f t="shared" si="8"/>
        <v>2</v>
      </c>
      <c r="S128">
        <f t="shared" si="9"/>
        <v>0.56208499999999995</v>
      </c>
      <c r="T128">
        <f t="shared" si="10"/>
        <v>2.1714285714285713</v>
      </c>
    </row>
    <row r="129" spans="1:20" hidden="1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6"/>
        <v>Man</v>
      </c>
      <c r="N129">
        <f>IF(F129="",AVERAGE(Age),F129)</f>
        <v>29.881137667304014</v>
      </c>
      <c r="O129">
        <f>IF(J129="",AVERAGE(Fare),J129)</f>
        <v>7.75</v>
      </c>
      <c r="P129">
        <f>COUNTIFS(Ticket,I129)</f>
        <v>1</v>
      </c>
      <c r="Q129">
        <f t="shared" si="7"/>
        <v>7.75</v>
      </c>
      <c r="R129">
        <f t="shared" si="8"/>
        <v>1</v>
      </c>
      <c r="S129">
        <f t="shared" si="9"/>
        <v>0.77500000000000002</v>
      </c>
      <c r="T129">
        <f t="shared" si="10"/>
        <v>1.4268733952472001</v>
      </c>
    </row>
    <row r="130" spans="1:20" hidden="1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6"/>
        <v>Man</v>
      </c>
      <c r="N130">
        <f>IF(F130="",AVERAGE(Age),F130)</f>
        <v>24</v>
      </c>
      <c r="O130">
        <f>IF(J130="",AVERAGE(Fare),J130)</f>
        <v>7.1417000000000002</v>
      </c>
      <c r="P130">
        <f>COUNTIFS(Ticket,I130)</f>
        <v>1</v>
      </c>
      <c r="Q130">
        <f t="shared" si="7"/>
        <v>7.1417000000000002</v>
      </c>
      <c r="R130">
        <f t="shared" si="8"/>
        <v>1</v>
      </c>
      <c r="S130">
        <f t="shared" si="9"/>
        <v>0.71416999999999997</v>
      </c>
      <c r="T130">
        <f t="shared" si="10"/>
        <v>1.342857142857143</v>
      </c>
    </row>
    <row r="131" spans="1:20" hidden="1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6"/>
        <v>Women</v>
      </c>
      <c r="N131">
        <f>IF(F131="",AVERAGE(Age),F131)</f>
        <v>29.881137667304014</v>
      </c>
      <c r="O131">
        <f>IF(J131="",AVERAGE(Fare),J131)</f>
        <v>22.3583</v>
      </c>
      <c r="P131">
        <f>COUNTIFS(Ticket,I131)</f>
        <v>3</v>
      </c>
      <c r="Q131">
        <f t="shared" si="7"/>
        <v>7.4527666666666663</v>
      </c>
      <c r="R131">
        <f t="shared" si="8"/>
        <v>3</v>
      </c>
      <c r="S131">
        <f t="shared" si="9"/>
        <v>0.7452766666666667</v>
      </c>
      <c r="T131">
        <f t="shared" si="10"/>
        <v>3.4268733952472004</v>
      </c>
    </row>
    <row r="132" spans="1:20" hidden="1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1">IF(IFERROR(FIND("Master",D132),0)&gt;0,"Boy",IF(E132="female","Women","Man"))</f>
        <v>Man</v>
      </c>
      <c r="N132">
        <f>IF(F132="",AVERAGE(Age),F132)</f>
        <v>45</v>
      </c>
      <c r="O132">
        <f>IF(J132="",AVERAGE(Fare),J132)</f>
        <v>6.9749999999999996</v>
      </c>
      <c r="P132">
        <f>COUNTIFS(Ticket,I132)</f>
        <v>1</v>
      </c>
      <c r="Q132">
        <f t="shared" ref="Q132:Q195" si="12">O132/P132</f>
        <v>6.9749999999999996</v>
      </c>
      <c r="R132">
        <f t="shared" ref="R132:R195" si="13">SUM(G132:H132)+1</f>
        <v>1</v>
      </c>
      <c r="S132">
        <f t="shared" ref="S132:S195" si="14">O132/(P132*10)</f>
        <v>0.69750000000000001</v>
      </c>
      <c r="T132">
        <f t="shared" ref="T132:T195" si="15">R132+(N132/70)</f>
        <v>1.6428571428571428</v>
      </c>
    </row>
    <row r="133" spans="1:20" hidden="1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1"/>
        <v>Man</v>
      </c>
      <c r="N133">
        <f>IF(F133="",AVERAGE(Age),F133)</f>
        <v>33</v>
      </c>
      <c r="O133">
        <f>IF(J133="",AVERAGE(Fare),J133)</f>
        <v>7.8958000000000004</v>
      </c>
      <c r="P133">
        <f>COUNTIFS(Ticket,I133)</f>
        <v>1</v>
      </c>
      <c r="Q133">
        <f t="shared" si="12"/>
        <v>7.8958000000000004</v>
      </c>
      <c r="R133">
        <f t="shared" si="13"/>
        <v>1</v>
      </c>
      <c r="S133">
        <f t="shared" si="14"/>
        <v>0.78958000000000006</v>
      </c>
      <c r="T133">
        <f t="shared" si="15"/>
        <v>1.4714285714285715</v>
      </c>
    </row>
    <row r="134" spans="1:20" hidden="1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1"/>
        <v>Man</v>
      </c>
      <c r="N134">
        <f>IF(F134="",AVERAGE(Age),F134)</f>
        <v>20</v>
      </c>
      <c r="O134">
        <f>IF(J134="",AVERAGE(Fare),J134)</f>
        <v>7.05</v>
      </c>
      <c r="P134">
        <f>COUNTIFS(Ticket,I134)</f>
        <v>1</v>
      </c>
      <c r="Q134">
        <f t="shared" si="12"/>
        <v>7.05</v>
      </c>
      <c r="R134">
        <f t="shared" si="13"/>
        <v>1</v>
      </c>
      <c r="S134">
        <f t="shared" si="14"/>
        <v>0.70499999999999996</v>
      </c>
      <c r="T134">
        <f t="shared" si="15"/>
        <v>1.2857142857142856</v>
      </c>
    </row>
    <row r="135" spans="1:20" hidden="1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1"/>
        <v>Women</v>
      </c>
      <c r="N135">
        <f>IF(F135="",AVERAGE(Age),F135)</f>
        <v>47</v>
      </c>
      <c r="O135">
        <f>IF(J135="",AVERAGE(Fare),J135)</f>
        <v>14.5</v>
      </c>
      <c r="P135">
        <f>COUNTIFS(Ticket,I135)</f>
        <v>2</v>
      </c>
      <c r="Q135">
        <f t="shared" si="12"/>
        <v>7.25</v>
      </c>
      <c r="R135">
        <f t="shared" si="13"/>
        <v>2</v>
      </c>
      <c r="S135">
        <f t="shared" si="14"/>
        <v>0.72499999999999998</v>
      </c>
      <c r="T135">
        <f t="shared" si="15"/>
        <v>2.6714285714285713</v>
      </c>
    </row>
    <row r="136" spans="1:20" hidden="1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1"/>
        <v>Women</v>
      </c>
      <c r="N136">
        <f>IF(F136="",AVERAGE(Age),F136)</f>
        <v>29</v>
      </c>
      <c r="O136">
        <f>IF(J136="",AVERAGE(Fare),J136)</f>
        <v>26</v>
      </c>
      <c r="P136">
        <f>COUNTIFS(Ticket,I136)</f>
        <v>2</v>
      </c>
      <c r="Q136">
        <f t="shared" si="12"/>
        <v>13</v>
      </c>
      <c r="R136">
        <f t="shared" si="13"/>
        <v>2</v>
      </c>
      <c r="S136">
        <f t="shared" si="14"/>
        <v>1.3</v>
      </c>
      <c r="T136">
        <f t="shared" si="15"/>
        <v>2.4142857142857141</v>
      </c>
    </row>
    <row r="137" spans="1:20" hidden="1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1"/>
        <v>Man</v>
      </c>
      <c r="N137">
        <f>IF(F137="",AVERAGE(Age),F137)</f>
        <v>25</v>
      </c>
      <c r="O137">
        <f>IF(J137="",AVERAGE(Fare),J137)</f>
        <v>13</v>
      </c>
      <c r="P137">
        <f>COUNTIFS(Ticket,I137)</f>
        <v>1</v>
      </c>
      <c r="Q137">
        <f t="shared" si="12"/>
        <v>13</v>
      </c>
      <c r="R137">
        <f t="shared" si="13"/>
        <v>1</v>
      </c>
      <c r="S137">
        <f t="shared" si="14"/>
        <v>1.3</v>
      </c>
      <c r="T137">
        <f t="shared" si="15"/>
        <v>1.3571428571428572</v>
      </c>
    </row>
    <row r="138" spans="1:20" hidden="1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1"/>
        <v>Man</v>
      </c>
      <c r="N138">
        <f>IF(F138="",AVERAGE(Age),F138)</f>
        <v>23</v>
      </c>
      <c r="O138">
        <f>IF(J138="",AVERAGE(Fare),J138)</f>
        <v>15.0458</v>
      </c>
      <c r="P138">
        <f>COUNTIFS(Ticket,I138)</f>
        <v>1</v>
      </c>
      <c r="Q138">
        <f t="shared" si="12"/>
        <v>15.0458</v>
      </c>
      <c r="R138">
        <f t="shared" si="13"/>
        <v>1</v>
      </c>
      <c r="S138">
        <f t="shared" si="14"/>
        <v>1.50458</v>
      </c>
      <c r="T138">
        <f t="shared" si="15"/>
        <v>1.3285714285714285</v>
      </c>
    </row>
    <row r="139" spans="1:20" hidden="1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1"/>
        <v>Women</v>
      </c>
      <c r="N139">
        <f>IF(F139="",AVERAGE(Age),F139)</f>
        <v>19</v>
      </c>
      <c r="O139">
        <f>IF(J139="",AVERAGE(Fare),J139)</f>
        <v>26.283300000000001</v>
      </c>
      <c r="P139">
        <f>COUNTIFS(Ticket,I139)</f>
        <v>1</v>
      </c>
      <c r="Q139">
        <f t="shared" si="12"/>
        <v>26.283300000000001</v>
      </c>
      <c r="R139">
        <f t="shared" si="13"/>
        <v>3</v>
      </c>
      <c r="S139">
        <f t="shared" si="14"/>
        <v>2.6283300000000001</v>
      </c>
      <c r="T139">
        <f t="shared" si="15"/>
        <v>3.2714285714285714</v>
      </c>
    </row>
    <row r="140" spans="1:20" hidden="1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1"/>
        <v>Man</v>
      </c>
      <c r="N140">
        <f>IF(F140="",AVERAGE(Age),F140)</f>
        <v>37</v>
      </c>
      <c r="O140">
        <f>IF(J140="",AVERAGE(Fare),J140)</f>
        <v>53.1</v>
      </c>
      <c r="P140">
        <f>COUNTIFS(Ticket,I140)</f>
        <v>2</v>
      </c>
      <c r="Q140">
        <f t="shared" si="12"/>
        <v>26.55</v>
      </c>
      <c r="R140">
        <f t="shared" si="13"/>
        <v>2</v>
      </c>
      <c r="S140">
        <f t="shared" si="14"/>
        <v>2.6550000000000002</v>
      </c>
      <c r="T140">
        <f t="shared" si="15"/>
        <v>2.5285714285714285</v>
      </c>
    </row>
    <row r="141" spans="1:20" hidden="1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1"/>
        <v>Man</v>
      </c>
      <c r="N141">
        <f>IF(F141="",AVERAGE(Age),F141)</f>
        <v>16</v>
      </c>
      <c r="O141">
        <f>IF(J141="",AVERAGE(Fare),J141)</f>
        <v>9.2166999999999994</v>
      </c>
      <c r="P141">
        <f>COUNTIFS(Ticket,I141)</f>
        <v>2</v>
      </c>
      <c r="Q141">
        <f t="shared" si="12"/>
        <v>4.6083499999999997</v>
      </c>
      <c r="R141">
        <f t="shared" si="13"/>
        <v>1</v>
      </c>
      <c r="S141">
        <f t="shared" si="14"/>
        <v>0.46083499999999999</v>
      </c>
      <c r="T141">
        <f t="shared" si="15"/>
        <v>1.2285714285714286</v>
      </c>
    </row>
    <row r="142" spans="1:20" hidden="1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1"/>
        <v>Man</v>
      </c>
      <c r="N142">
        <f>IF(F142="",AVERAGE(Age),F142)</f>
        <v>24</v>
      </c>
      <c r="O142">
        <f>IF(J142="",AVERAGE(Fare),J142)</f>
        <v>79.2</v>
      </c>
      <c r="P142">
        <f>COUNTIFS(Ticket,I142)</f>
        <v>2</v>
      </c>
      <c r="Q142">
        <f t="shared" si="12"/>
        <v>39.6</v>
      </c>
      <c r="R142">
        <f t="shared" si="13"/>
        <v>1</v>
      </c>
      <c r="S142">
        <f t="shared" si="14"/>
        <v>3.96</v>
      </c>
      <c r="T142">
        <f t="shared" si="15"/>
        <v>1.342857142857143</v>
      </c>
    </row>
    <row r="143" spans="1:20" hidden="1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1"/>
        <v>Women</v>
      </c>
      <c r="N143">
        <f>IF(F143="",AVERAGE(Age),F143)</f>
        <v>29.881137667304014</v>
      </c>
      <c r="O143">
        <f>IF(J143="",AVERAGE(Fare),J143)</f>
        <v>15.245799999999999</v>
      </c>
      <c r="P143">
        <f>COUNTIFS(Ticket,I143)</f>
        <v>3</v>
      </c>
      <c r="Q143">
        <f t="shared" si="12"/>
        <v>5.0819333333333327</v>
      </c>
      <c r="R143">
        <f t="shared" si="13"/>
        <v>3</v>
      </c>
      <c r="S143">
        <f t="shared" si="14"/>
        <v>0.50819333333333327</v>
      </c>
      <c r="T143">
        <f t="shared" si="15"/>
        <v>3.4268733952472004</v>
      </c>
    </row>
    <row r="144" spans="1:20" hidden="1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1"/>
        <v>Women</v>
      </c>
      <c r="N144">
        <f>IF(F144="",AVERAGE(Age),F144)</f>
        <v>22</v>
      </c>
      <c r="O144">
        <f>IF(J144="",AVERAGE(Fare),J144)</f>
        <v>7.75</v>
      </c>
      <c r="P144">
        <f>COUNTIFS(Ticket,I144)</f>
        <v>1</v>
      </c>
      <c r="Q144">
        <f t="shared" si="12"/>
        <v>7.75</v>
      </c>
      <c r="R144">
        <f t="shared" si="13"/>
        <v>1</v>
      </c>
      <c r="S144">
        <f t="shared" si="14"/>
        <v>0.77500000000000002</v>
      </c>
      <c r="T144">
        <f t="shared" si="15"/>
        <v>1.3142857142857143</v>
      </c>
    </row>
    <row r="145" spans="1:20" hidden="1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1"/>
        <v>Women</v>
      </c>
      <c r="N145">
        <f>IF(F145="",AVERAGE(Age),F145)</f>
        <v>24</v>
      </c>
      <c r="O145">
        <f>IF(J145="",AVERAGE(Fare),J145)</f>
        <v>15.85</v>
      </c>
      <c r="P145">
        <f>COUNTIFS(Ticket,I145)</f>
        <v>2</v>
      </c>
      <c r="Q145">
        <f t="shared" si="12"/>
        <v>7.9249999999999998</v>
      </c>
      <c r="R145">
        <f t="shared" si="13"/>
        <v>2</v>
      </c>
      <c r="S145">
        <f t="shared" si="14"/>
        <v>0.79249999999999998</v>
      </c>
      <c r="T145">
        <f t="shared" si="15"/>
        <v>2.342857142857143</v>
      </c>
    </row>
    <row r="146" spans="1:20" hidden="1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1"/>
        <v>Man</v>
      </c>
      <c r="N146">
        <f>IF(F146="",AVERAGE(Age),F146)</f>
        <v>19</v>
      </c>
      <c r="O146">
        <f>IF(J146="",AVERAGE(Fare),J146)</f>
        <v>6.75</v>
      </c>
      <c r="P146">
        <f>COUNTIFS(Ticket,I146)</f>
        <v>1</v>
      </c>
      <c r="Q146">
        <f t="shared" si="12"/>
        <v>6.75</v>
      </c>
      <c r="R146">
        <f t="shared" si="13"/>
        <v>1</v>
      </c>
      <c r="S146">
        <f t="shared" si="14"/>
        <v>0.67500000000000004</v>
      </c>
      <c r="T146">
        <f t="shared" si="15"/>
        <v>1.2714285714285714</v>
      </c>
    </row>
    <row r="147" spans="1:20" hidden="1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1"/>
        <v>Man</v>
      </c>
      <c r="N147">
        <f>IF(F147="",AVERAGE(Age),F147)</f>
        <v>18</v>
      </c>
      <c r="O147">
        <f>IF(J147="",AVERAGE(Fare),J147)</f>
        <v>11.5</v>
      </c>
      <c r="P147">
        <f>COUNTIFS(Ticket,I147)</f>
        <v>1</v>
      </c>
      <c r="Q147">
        <f t="shared" si="12"/>
        <v>11.5</v>
      </c>
      <c r="R147">
        <f t="shared" si="13"/>
        <v>1</v>
      </c>
      <c r="S147">
        <f t="shared" si="14"/>
        <v>1.1499999999999999</v>
      </c>
      <c r="T147">
        <f t="shared" si="15"/>
        <v>1.2571428571428571</v>
      </c>
    </row>
    <row r="148" spans="1:20" hidden="1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1"/>
        <v>Man</v>
      </c>
      <c r="N148">
        <f>IF(F148="",AVERAGE(Age),F148)</f>
        <v>19</v>
      </c>
      <c r="O148">
        <f>IF(J148="",AVERAGE(Fare),J148)</f>
        <v>36.75</v>
      </c>
      <c r="P148">
        <f>COUNTIFS(Ticket,I148)</f>
        <v>4</v>
      </c>
      <c r="Q148">
        <f t="shared" si="12"/>
        <v>9.1875</v>
      </c>
      <c r="R148">
        <f t="shared" si="13"/>
        <v>3</v>
      </c>
      <c r="S148">
        <f t="shared" si="14"/>
        <v>0.91874999999999996</v>
      </c>
      <c r="T148">
        <f t="shared" si="15"/>
        <v>3.2714285714285714</v>
      </c>
    </row>
    <row r="149" spans="1:20" hidden="1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1"/>
        <v>Man</v>
      </c>
      <c r="N149">
        <f>IF(F149="",AVERAGE(Age),F149)</f>
        <v>27</v>
      </c>
      <c r="O149">
        <f>IF(J149="",AVERAGE(Fare),J149)</f>
        <v>7.7957999999999998</v>
      </c>
      <c r="P149">
        <f>COUNTIFS(Ticket,I149)</f>
        <v>1</v>
      </c>
      <c r="Q149">
        <f t="shared" si="12"/>
        <v>7.7957999999999998</v>
      </c>
      <c r="R149">
        <f t="shared" si="13"/>
        <v>1</v>
      </c>
      <c r="S149">
        <f t="shared" si="14"/>
        <v>0.77957999999999994</v>
      </c>
      <c r="T149">
        <f t="shared" si="15"/>
        <v>1.3857142857142857</v>
      </c>
    </row>
    <row r="150" spans="1:20" hidden="1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1"/>
        <v>Women</v>
      </c>
      <c r="N150">
        <f>IF(F150="",AVERAGE(Age),F150)</f>
        <v>9</v>
      </c>
      <c r="O150">
        <f>IF(J150="",AVERAGE(Fare),J150)</f>
        <v>34.375</v>
      </c>
      <c r="P150">
        <f>COUNTIFS(Ticket,I150)</f>
        <v>5</v>
      </c>
      <c r="Q150">
        <f t="shared" si="12"/>
        <v>6.875</v>
      </c>
      <c r="R150">
        <f t="shared" si="13"/>
        <v>5</v>
      </c>
      <c r="S150">
        <f t="shared" si="14"/>
        <v>0.6875</v>
      </c>
      <c r="T150">
        <f t="shared" si="15"/>
        <v>5.1285714285714281</v>
      </c>
    </row>
    <row r="151" spans="1:20" hidden="1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1"/>
        <v>Man</v>
      </c>
      <c r="N151">
        <f>IF(F151="",AVERAGE(Age),F151)</f>
        <v>36.5</v>
      </c>
      <c r="O151">
        <f>IF(J151="",AVERAGE(Fare),J151)</f>
        <v>26</v>
      </c>
      <c r="P151">
        <f>COUNTIFS(Ticket,I151)</f>
        <v>3</v>
      </c>
      <c r="Q151">
        <f t="shared" si="12"/>
        <v>8.6666666666666661</v>
      </c>
      <c r="R151">
        <f t="shared" si="13"/>
        <v>3</v>
      </c>
      <c r="S151">
        <f t="shared" si="14"/>
        <v>0.8666666666666667</v>
      </c>
      <c r="T151">
        <f t="shared" si="15"/>
        <v>3.5214285714285714</v>
      </c>
    </row>
    <row r="152" spans="1:20" hidden="1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1"/>
        <v>Man</v>
      </c>
      <c r="N152">
        <f>IF(F152="",AVERAGE(Age),F152)</f>
        <v>42</v>
      </c>
      <c r="O152">
        <f>IF(J152="",AVERAGE(Fare),J152)</f>
        <v>13</v>
      </c>
      <c r="P152">
        <f>COUNTIFS(Ticket,I152)</f>
        <v>1</v>
      </c>
      <c r="Q152">
        <f t="shared" si="12"/>
        <v>13</v>
      </c>
      <c r="R152">
        <f t="shared" si="13"/>
        <v>1</v>
      </c>
      <c r="S152">
        <f t="shared" si="14"/>
        <v>1.3</v>
      </c>
      <c r="T152">
        <f t="shared" si="15"/>
        <v>1.6</v>
      </c>
    </row>
    <row r="153" spans="1:20" hidden="1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1"/>
        <v>Man</v>
      </c>
      <c r="N153">
        <f>IF(F153="",AVERAGE(Age),F153)</f>
        <v>51</v>
      </c>
      <c r="O153">
        <f>IF(J153="",AVERAGE(Fare),J153)</f>
        <v>12.525</v>
      </c>
      <c r="P153">
        <f>COUNTIFS(Ticket,I153)</f>
        <v>1</v>
      </c>
      <c r="Q153">
        <f t="shared" si="12"/>
        <v>12.525</v>
      </c>
      <c r="R153">
        <f t="shared" si="13"/>
        <v>1</v>
      </c>
      <c r="S153">
        <f t="shared" si="14"/>
        <v>1.2524999999999999</v>
      </c>
      <c r="T153">
        <f t="shared" si="15"/>
        <v>1.7285714285714286</v>
      </c>
    </row>
    <row r="154" spans="1:20" hidden="1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1"/>
        <v>Women</v>
      </c>
      <c r="N154">
        <f>IF(F154="",AVERAGE(Age),F154)</f>
        <v>22</v>
      </c>
      <c r="O154">
        <f>IF(J154="",AVERAGE(Fare),J154)</f>
        <v>66.599999999999994</v>
      </c>
      <c r="P154">
        <f>COUNTIFS(Ticket,I154)</f>
        <v>2</v>
      </c>
      <c r="Q154">
        <f t="shared" si="12"/>
        <v>33.299999999999997</v>
      </c>
      <c r="R154">
        <f t="shared" si="13"/>
        <v>2</v>
      </c>
      <c r="S154">
        <f t="shared" si="14"/>
        <v>3.3299999999999996</v>
      </c>
      <c r="T154">
        <f t="shared" si="15"/>
        <v>2.3142857142857141</v>
      </c>
    </row>
    <row r="155" spans="1:20" hidden="1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1"/>
        <v>Man</v>
      </c>
      <c r="N155">
        <f>IF(F155="",AVERAGE(Age),F155)</f>
        <v>55.5</v>
      </c>
      <c r="O155">
        <f>IF(J155="",AVERAGE(Fare),J155)</f>
        <v>8.0500000000000007</v>
      </c>
      <c r="P155">
        <f>COUNTIFS(Ticket,I155)</f>
        <v>1</v>
      </c>
      <c r="Q155">
        <f t="shared" si="12"/>
        <v>8.0500000000000007</v>
      </c>
      <c r="R155">
        <f t="shared" si="13"/>
        <v>1</v>
      </c>
      <c r="S155">
        <f t="shared" si="14"/>
        <v>0.80500000000000005</v>
      </c>
      <c r="T155">
        <f t="shared" si="15"/>
        <v>1.7928571428571427</v>
      </c>
    </row>
    <row r="156" spans="1:20" hidden="1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1"/>
        <v>Man</v>
      </c>
      <c r="N156">
        <f>IF(F156="",AVERAGE(Age),F156)</f>
        <v>40.5</v>
      </c>
      <c r="O156">
        <f>IF(J156="",AVERAGE(Fare),J156)</f>
        <v>14.5</v>
      </c>
      <c r="P156">
        <f>COUNTIFS(Ticket,I156)</f>
        <v>3</v>
      </c>
      <c r="Q156">
        <f t="shared" si="12"/>
        <v>4.833333333333333</v>
      </c>
      <c r="R156">
        <f t="shared" si="13"/>
        <v>3</v>
      </c>
      <c r="S156">
        <f t="shared" si="14"/>
        <v>0.48333333333333334</v>
      </c>
      <c r="T156">
        <f t="shared" si="15"/>
        <v>3.5785714285714287</v>
      </c>
    </row>
    <row r="157" spans="1:20" hidden="1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1"/>
        <v>Man</v>
      </c>
      <c r="N157">
        <f>IF(F157="",AVERAGE(Age),F157)</f>
        <v>29.881137667304014</v>
      </c>
      <c r="O157">
        <f>IF(J157="",AVERAGE(Fare),J157)</f>
        <v>7.3125</v>
      </c>
      <c r="P157">
        <f>COUNTIFS(Ticket,I157)</f>
        <v>1</v>
      </c>
      <c r="Q157">
        <f t="shared" si="12"/>
        <v>7.3125</v>
      </c>
      <c r="R157">
        <f t="shared" si="13"/>
        <v>1</v>
      </c>
      <c r="S157">
        <f t="shared" si="14"/>
        <v>0.73124999999999996</v>
      </c>
      <c r="T157">
        <f t="shared" si="15"/>
        <v>1.4268733952472001</v>
      </c>
    </row>
    <row r="158" spans="1:20" hidden="1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1"/>
        <v>Man</v>
      </c>
      <c r="N158">
        <f>IF(F158="",AVERAGE(Age),F158)</f>
        <v>51</v>
      </c>
      <c r="O158">
        <f>IF(J158="",AVERAGE(Fare),J158)</f>
        <v>61.379199999999997</v>
      </c>
      <c r="P158">
        <f>COUNTIFS(Ticket,I158)</f>
        <v>2</v>
      </c>
      <c r="Q158">
        <f t="shared" si="12"/>
        <v>30.689599999999999</v>
      </c>
      <c r="R158">
        <f t="shared" si="13"/>
        <v>2</v>
      </c>
      <c r="S158">
        <f t="shared" si="14"/>
        <v>3.0689599999999997</v>
      </c>
      <c r="T158">
        <f t="shared" si="15"/>
        <v>2.7285714285714286</v>
      </c>
    </row>
    <row r="159" spans="1:20" hidden="1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1"/>
        <v>Women</v>
      </c>
      <c r="N159">
        <f>IF(F159="",AVERAGE(Age),F159)</f>
        <v>16</v>
      </c>
      <c r="O159">
        <f>IF(J159="",AVERAGE(Fare),J159)</f>
        <v>7.7332999999999998</v>
      </c>
      <c r="P159">
        <f>COUNTIFS(Ticket,I159)</f>
        <v>1</v>
      </c>
      <c r="Q159">
        <f t="shared" si="12"/>
        <v>7.7332999999999998</v>
      </c>
      <c r="R159">
        <f t="shared" si="13"/>
        <v>1</v>
      </c>
      <c r="S159">
        <f t="shared" si="14"/>
        <v>0.77332999999999996</v>
      </c>
      <c r="T159">
        <f t="shared" si="15"/>
        <v>1.2285714285714286</v>
      </c>
    </row>
    <row r="160" spans="1:20" hidden="1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1"/>
        <v>Man</v>
      </c>
      <c r="N160">
        <f>IF(F160="",AVERAGE(Age),F160)</f>
        <v>30</v>
      </c>
      <c r="O160">
        <f>IF(J160="",AVERAGE(Fare),J160)</f>
        <v>8.0500000000000007</v>
      </c>
      <c r="P160">
        <f>COUNTIFS(Ticket,I160)</f>
        <v>1</v>
      </c>
      <c r="Q160">
        <f t="shared" si="12"/>
        <v>8.0500000000000007</v>
      </c>
      <c r="R160">
        <f t="shared" si="13"/>
        <v>1</v>
      </c>
      <c r="S160">
        <f t="shared" si="14"/>
        <v>0.80500000000000005</v>
      </c>
      <c r="T160">
        <f t="shared" si="15"/>
        <v>1.4285714285714286</v>
      </c>
    </row>
    <row r="161" spans="1:20" hidden="1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1"/>
        <v>Man</v>
      </c>
      <c r="N161">
        <f>IF(F161="",AVERAGE(Age),F161)</f>
        <v>29.881137667304014</v>
      </c>
      <c r="O161">
        <f>IF(J161="",AVERAGE(Fare),J161)</f>
        <v>8.6624999999999996</v>
      </c>
      <c r="P161">
        <f>COUNTIFS(Ticket,I161)</f>
        <v>1</v>
      </c>
      <c r="Q161">
        <f t="shared" si="12"/>
        <v>8.6624999999999996</v>
      </c>
      <c r="R161">
        <f t="shared" si="13"/>
        <v>1</v>
      </c>
      <c r="S161">
        <f t="shared" si="14"/>
        <v>0.86624999999999996</v>
      </c>
      <c r="T161">
        <f t="shared" si="15"/>
        <v>1.4268733952472001</v>
      </c>
    </row>
    <row r="162" spans="1:20" hidden="1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1"/>
        <v>Boy</v>
      </c>
      <c r="N162">
        <f>IF(F162="",AVERAGE(Age),F162)</f>
        <v>29.881137667304014</v>
      </c>
      <c r="O162">
        <f>IF(J162="",AVERAGE(Fare),J162)</f>
        <v>69.55</v>
      </c>
      <c r="P162">
        <f>COUNTIFS(Ticket,I162)</f>
        <v>11</v>
      </c>
      <c r="Q162">
        <f t="shared" si="12"/>
        <v>6.3227272727272723</v>
      </c>
      <c r="R162">
        <f t="shared" si="13"/>
        <v>11</v>
      </c>
      <c r="S162">
        <f t="shared" si="14"/>
        <v>0.63227272727272721</v>
      </c>
      <c r="T162">
        <f t="shared" si="15"/>
        <v>11.426873395247201</v>
      </c>
    </row>
    <row r="163" spans="1:20" hidden="1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1"/>
        <v>Man</v>
      </c>
      <c r="N163">
        <f>IF(F163="",AVERAGE(Age),F163)</f>
        <v>44</v>
      </c>
      <c r="O163">
        <f>IF(J163="",AVERAGE(Fare),J163)</f>
        <v>16.100000000000001</v>
      </c>
      <c r="P163">
        <f>COUNTIFS(Ticket,I163)</f>
        <v>2</v>
      </c>
      <c r="Q163">
        <f t="shared" si="12"/>
        <v>8.0500000000000007</v>
      </c>
      <c r="R163">
        <f t="shared" si="13"/>
        <v>2</v>
      </c>
      <c r="S163">
        <f t="shared" si="14"/>
        <v>0.80500000000000005</v>
      </c>
      <c r="T163">
        <f t="shared" si="15"/>
        <v>2.6285714285714286</v>
      </c>
    </row>
    <row r="164" spans="1:20" hidden="1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1"/>
        <v>Women</v>
      </c>
      <c r="N164">
        <f>IF(F164="",AVERAGE(Age),F164)</f>
        <v>40</v>
      </c>
      <c r="O164">
        <f>IF(J164="",AVERAGE(Fare),J164)</f>
        <v>15.75</v>
      </c>
      <c r="P164">
        <f>COUNTIFS(Ticket,I164)</f>
        <v>2</v>
      </c>
      <c r="Q164">
        <f t="shared" si="12"/>
        <v>7.875</v>
      </c>
      <c r="R164">
        <f t="shared" si="13"/>
        <v>1</v>
      </c>
      <c r="S164">
        <f t="shared" si="14"/>
        <v>0.78749999999999998</v>
      </c>
      <c r="T164">
        <f t="shared" si="15"/>
        <v>1.5714285714285714</v>
      </c>
    </row>
    <row r="165" spans="1:20" hidden="1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1"/>
        <v>Man</v>
      </c>
      <c r="N165">
        <f>IF(F165="",AVERAGE(Age),F165)</f>
        <v>26</v>
      </c>
      <c r="O165">
        <f>IF(J165="",AVERAGE(Fare),J165)</f>
        <v>7.7750000000000004</v>
      </c>
      <c r="P165">
        <f>COUNTIFS(Ticket,I165)</f>
        <v>1</v>
      </c>
      <c r="Q165">
        <f t="shared" si="12"/>
        <v>7.7750000000000004</v>
      </c>
      <c r="R165">
        <f t="shared" si="13"/>
        <v>1</v>
      </c>
      <c r="S165">
        <f t="shared" si="14"/>
        <v>0.77750000000000008</v>
      </c>
      <c r="T165">
        <f t="shared" si="15"/>
        <v>1.3714285714285714</v>
      </c>
    </row>
    <row r="166" spans="1:20" hidden="1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1"/>
        <v>Man</v>
      </c>
      <c r="N166">
        <f>IF(F166="",AVERAGE(Age),F166)</f>
        <v>17</v>
      </c>
      <c r="O166">
        <f>IF(J166="",AVERAGE(Fare),J166)</f>
        <v>8.6624999999999996</v>
      </c>
      <c r="P166">
        <f>COUNTIFS(Ticket,I166)</f>
        <v>1</v>
      </c>
      <c r="Q166">
        <f t="shared" si="12"/>
        <v>8.6624999999999996</v>
      </c>
      <c r="R166">
        <f t="shared" si="13"/>
        <v>1</v>
      </c>
      <c r="S166">
        <f t="shared" si="14"/>
        <v>0.86624999999999996</v>
      </c>
      <c r="T166">
        <f t="shared" si="15"/>
        <v>1.2428571428571429</v>
      </c>
    </row>
    <row r="167" spans="1:20" hidden="1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1"/>
        <v>Boy</v>
      </c>
      <c r="N167">
        <f>IF(F167="",AVERAGE(Age),F167)</f>
        <v>1</v>
      </c>
      <c r="O167">
        <f>IF(J167="",AVERAGE(Fare),J167)</f>
        <v>39.6875</v>
      </c>
      <c r="P167">
        <f>COUNTIFS(Ticket,I167)</f>
        <v>7</v>
      </c>
      <c r="Q167">
        <f t="shared" si="12"/>
        <v>5.6696428571428568</v>
      </c>
      <c r="R167">
        <f t="shared" si="13"/>
        <v>6</v>
      </c>
      <c r="S167">
        <f t="shared" si="14"/>
        <v>0.5669642857142857</v>
      </c>
      <c r="T167">
        <f t="shared" si="15"/>
        <v>6.0142857142857142</v>
      </c>
    </row>
    <row r="168" spans="1:20" hidden="1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1"/>
        <v>Boy</v>
      </c>
      <c r="N168">
        <f>IF(F168="",AVERAGE(Age),F168)</f>
        <v>9</v>
      </c>
      <c r="O168">
        <f>IF(J168="",AVERAGE(Fare),J168)</f>
        <v>20.524999999999999</v>
      </c>
      <c r="P168">
        <f>COUNTIFS(Ticket,I168)</f>
        <v>3</v>
      </c>
      <c r="Q168">
        <f t="shared" si="12"/>
        <v>6.8416666666666659</v>
      </c>
      <c r="R168">
        <f t="shared" si="13"/>
        <v>3</v>
      </c>
      <c r="S168">
        <f t="shared" si="14"/>
        <v>0.68416666666666659</v>
      </c>
      <c r="T168">
        <f t="shared" si="15"/>
        <v>3.1285714285714286</v>
      </c>
    </row>
    <row r="169" spans="1:20" hidden="1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1"/>
        <v>Women</v>
      </c>
      <c r="N169">
        <f>IF(F169="",AVERAGE(Age),F169)</f>
        <v>29.881137667304014</v>
      </c>
      <c r="O169">
        <f>IF(J169="",AVERAGE(Fare),J169)</f>
        <v>55</v>
      </c>
      <c r="P169">
        <f>COUNTIFS(Ticket,I169)</f>
        <v>2</v>
      </c>
      <c r="Q169">
        <f t="shared" si="12"/>
        <v>27.5</v>
      </c>
      <c r="R169">
        <f t="shared" si="13"/>
        <v>2</v>
      </c>
      <c r="S169">
        <f t="shared" si="14"/>
        <v>2.75</v>
      </c>
      <c r="T169">
        <f t="shared" si="15"/>
        <v>2.4268733952472004</v>
      </c>
    </row>
    <row r="170" spans="1:20" hidden="1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1"/>
        <v>Women</v>
      </c>
      <c r="N170">
        <f>IF(F170="",AVERAGE(Age),F170)</f>
        <v>45</v>
      </c>
      <c r="O170">
        <f>IF(J170="",AVERAGE(Fare),J170)</f>
        <v>27.9</v>
      </c>
      <c r="P170">
        <f>COUNTIFS(Ticket,I170)</f>
        <v>6</v>
      </c>
      <c r="Q170">
        <f t="shared" si="12"/>
        <v>4.6499999999999995</v>
      </c>
      <c r="R170">
        <f t="shared" si="13"/>
        <v>6</v>
      </c>
      <c r="S170">
        <f t="shared" si="14"/>
        <v>0.46499999999999997</v>
      </c>
      <c r="T170">
        <f t="shared" si="15"/>
        <v>6.6428571428571432</v>
      </c>
    </row>
    <row r="171" spans="1:20" hidden="1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1"/>
        <v>Man</v>
      </c>
      <c r="N171">
        <f>IF(F171="",AVERAGE(Age),F171)</f>
        <v>29.881137667304014</v>
      </c>
      <c r="O171">
        <f>IF(J171="",AVERAGE(Fare),J171)</f>
        <v>25.925000000000001</v>
      </c>
      <c r="P171">
        <f>COUNTIFS(Ticket,I171)</f>
        <v>1</v>
      </c>
      <c r="Q171">
        <f t="shared" si="12"/>
        <v>25.925000000000001</v>
      </c>
      <c r="R171">
        <f t="shared" si="13"/>
        <v>1</v>
      </c>
      <c r="S171">
        <f t="shared" si="14"/>
        <v>2.5925000000000002</v>
      </c>
      <c r="T171">
        <f t="shared" si="15"/>
        <v>1.4268733952472001</v>
      </c>
    </row>
    <row r="172" spans="1:20" hidden="1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1"/>
        <v>Man</v>
      </c>
      <c r="N172">
        <f>IF(F172="",AVERAGE(Age),F172)</f>
        <v>28</v>
      </c>
      <c r="O172">
        <f>IF(J172="",AVERAGE(Fare),J172)</f>
        <v>56.495800000000003</v>
      </c>
      <c r="P172">
        <f>COUNTIFS(Ticket,I172)</f>
        <v>8</v>
      </c>
      <c r="Q172">
        <f t="shared" si="12"/>
        <v>7.0619750000000003</v>
      </c>
      <c r="R172">
        <f t="shared" si="13"/>
        <v>1</v>
      </c>
      <c r="S172">
        <f t="shared" si="14"/>
        <v>0.70619750000000003</v>
      </c>
      <c r="T172">
        <f t="shared" si="15"/>
        <v>1.4</v>
      </c>
    </row>
    <row r="173" spans="1:20" hidden="1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1"/>
        <v>Man</v>
      </c>
      <c r="N173">
        <f>IF(F173="",AVERAGE(Age),F173)</f>
        <v>61</v>
      </c>
      <c r="O173">
        <f>IF(J173="",AVERAGE(Fare),J173)</f>
        <v>33.5</v>
      </c>
      <c r="P173">
        <f>COUNTIFS(Ticket,I173)</f>
        <v>1</v>
      </c>
      <c r="Q173">
        <f t="shared" si="12"/>
        <v>33.5</v>
      </c>
      <c r="R173">
        <f t="shared" si="13"/>
        <v>1</v>
      </c>
      <c r="S173">
        <f t="shared" si="14"/>
        <v>3.35</v>
      </c>
      <c r="T173">
        <f t="shared" si="15"/>
        <v>1.8714285714285714</v>
      </c>
    </row>
    <row r="174" spans="1:20" hidden="1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1"/>
        <v>Boy</v>
      </c>
      <c r="N174">
        <f>IF(F174="",AVERAGE(Age),F174)</f>
        <v>4</v>
      </c>
      <c r="O174">
        <f>IF(J174="",AVERAGE(Fare),J174)</f>
        <v>29.125</v>
      </c>
      <c r="P174">
        <f>COUNTIFS(Ticket,I174)</f>
        <v>6</v>
      </c>
      <c r="Q174">
        <f t="shared" si="12"/>
        <v>4.854166666666667</v>
      </c>
      <c r="R174">
        <f t="shared" si="13"/>
        <v>6</v>
      </c>
      <c r="S174">
        <f t="shared" si="14"/>
        <v>0.48541666666666666</v>
      </c>
      <c r="T174">
        <f t="shared" si="15"/>
        <v>6.0571428571428569</v>
      </c>
    </row>
    <row r="175" spans="1:20" hidden="1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1"/>
        <v>Women</v>
      </c>
      <c r="N175">
        <f>IF(F175="",AVERAGE(Age),F175)</f>
        <v>1</v>
      </c>
      <c r="O175">
        <f>IF(J175="",AVERAGE(Fare),J175)</f>
        <v>11.1333</v>
      </c>
      <c r="P175">
        <f>COUNTIFS(Ticket,I175)</f>
        <v>3</v>
      </c>
      <c r="Q175">
        <f t="shared" si="12"/>
        <v>3.7111000000000001</v>
      </c>
      <c r="R175">
        <f t="shared" si="13"/>
        <v>3</v>
      </c>
      <c r="S175">
        <f t="shared" si="14"/>
        <v>0.37111</v>
      </c>
      <c r="T175">
        <f t="shared" si="15"/>
        <v>3.0142857142857142</v>
      </c>
    </row>
    <row r="176" spans="1:20" hidden="1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1"/>
        <v>Man</v>
      </c>
      <c r="N176">
        <f>IF(F176="",AVERAGE(Age),F176)</f>
        <v>21</v>
      </c>
      <c r="O176">
        <f>IF(J176="",AVERAGE(Fare),J176)</f>
        <v>7.9249999999999998</v>
      </c>
      <c r="P176">
        <f>COUNTIFS(Ticket,I176)</f>
        <v>1</v>
      </c>
      <c r="Q176">
        <f t="shared" si="12"/>
        <v>7.9249999999999998</v>
      </c>
      <c r="R176">
        <f t="shared" si="13"/>
        <v>1</v>
      </c>
      <c r="S176">
        <f t="shared" si="14"/>
        <v>0.79249999999999998</v>
      </c>
      <c r="T176">
        <f t="shared" si="15"/>
        <v>1.3</v>
      </c>
    </row>
    <row r="177" spans="1:20" hidden="1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1"/>
        <v>Man</v>
      </c>
      <c r="N177">
        <f>IF(F177="",AVERAGE(Age),F177)</f>
        <v>56</v>
      </c>
      <c r="O177">
        <f>IF(J177="",AVERAGE(Fare),J177)</f>
        <v>30.695799999999998</v>
      </c>
      <c r="P177">
        <f>COUNTIFS(Ticket,I177)</f>
        <v>1</v>
      </c>
      <c r="Q177">
        <f t="shared" si="12"/>
        <v>30.695799999999998</v>
      </c>
      <c r="R177">
        <f t="shared" si="13"/>
        <v>1</v>
      </c>
      <c r="S177">
        <f t="shared" si="14"/>
        <v>3.0695799999999998</v>
      </c>
      <c r="T177">
        <f t="shared" si="15"/>
        <v>1.8</v>
      </c>
    </row>
    <row r="178" spans="1:20" hidden="1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1"/>
        <v>Man</v>
      </c>
      <c r="N178">
        <f>IF(F178="",AVERAGE(Age),F178)</f>
        <v>18</v>
      </c>
      <c r="O178">
        <f>IF(J178="",AVERAGE(Fare),J178)</f>
        <v>7.8541999999999996</v>
      </c>
      <c r="P178">
        <f>COUNTIFS(Ticket,I178)</f>
        <v>1</v>
      </c>
      <c r="Q178">
        <f t="shared" si="12"/>
        <v>7.8541999999999996</v>
      </c>
      <c r="R178">
        <f t="shared" si="13"/>
        <v>3</v>
      </c>
      <c r="S178">
        <f t="shared" si="14"/>
        <v>0.78542000000000001</v>
      </c>
      <c r="T178">
        <f t="shared" si="15"/>
        <v>3.2571428571428571</v>
      </c>
    </row>
    <row r="179" spans="1:20" hidden="1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1"/>
        <v>Boy</v>
      </c>
      <c r="N179">
        <f>IF(F179="",AVERAGE(Age),F179)</f>
        <v>29.881137667304014</v>
      </c>
      <c r="O179">
        <f>IF(J179="",AVERAGE(Fare),J179)</f>
        <v>25.466699999999999</v>
      </c>
      <c r="P179">
        <f>COUNTIFS(Ticket,I179)</f>
        <v>5</v>
      </c>
      <c r="Q179">
        <f t="shared" si="12"/>
        <v>5.0933399999999995</v>
      </c>
      <c r="R179">
        <f t="shared" si="13"/>
        <v>5</v>
      </c>
      <c r="S179">
        <f t="shared" si="14"/>
        <v>0.50933399999999995</v>
      </c>
      <c r="T179">
        <f t="shared" si="15"/>
        <v>5.4268733952471999</v>
      </c>
    </row>
    <row r="180" spans="1:20" hidden="1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1"/>
        <v>Women</v>
      </c>
      <c r="N180">
        <f>IF(F180="",AVERAGE(Age),F180)</f>
        <v>50</v>
      </c>
      <c r="O180">
        <f>IF(J180="",AVERAGE(Fare),J180)</f>
        <v>28.712499999999999</v>
      </c>
      <c r="P180">
        <f>COUNTIFS(Ticket,I180)</f>
        <v>1</v>
      </c>
      <c r="Q180">
        <f t="shared" si="12"/>
        <v>28.712499999999999</v>
      </c>
      <c r="R180">
        <f t="shared" si="13"/>
        <v>1</v>
      </c>
      <c r="S180">
        <f t="shared" si="14"/>
        <v>2.8712499999999999</v>
      </c>
      <c r="T180">
        <f t="shared" si="15"/>
        <v>1.7142857142857144</v>
      </c>
    </row>
    <row r="181" spans="1:20" hidden="1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1"/>
        <v>Man</v>
      </c>
      <c r="N181">
        <f>IF(F181="",AVERAGE(Age),F181)</f>
        <v>30</v>
      </c>
      <c r="O181">
        <f>IF(J181="",AVERAGE(Fare),J181)</f>
        <v>13</v>
      </c>
      <c r="P181">
        <f>COUNTIFS(Ticket,I181)</f>
        <v>1</v>
      </c>
      <c r="Q181">
        <f t="shared" si="12"/>
        <v>13</v>
      </c>
      <c r="R181">
        <f t="shared" si="13"/>
        <v>1</v>
      </c>
      <c r="S181">
        <f t="shared" si="14"/>
        <v>1.3</v>
      </c>
      <c r="T181">
        <f t="shared" si="15"/>
        <v>1.4285714285714286</v>
      </c>
    </row>
    <row r="182" spans="1:20" hidden="1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1"/>
        <v>Man</v>
      </c>
      <c r="N182">
        <f>IF(F182="",AVERAGE(Age),F182)</f>
        <v>36</v>
      </c>
      <c r="O182">
        <f>IF(J182="",AVERAGE(Fare),J182)</f>
        <v>0</v>
      </c>
      <c r="P182">
        <f>COUNTIFS(Ticket,I182)</f>
        <v>4</v>
      </c>
      <c r="Q182">
        <f t="shared" si="12"/>
        <v>0</v>
      </c>
      <c r="R182">
        <f t="shared" si="13"/>
        <v>1</v>
      </c>
      <c r="S182">
        <f t="shared" si="14"/>
        <v>0</v>
      </c>
      <c r="T182">
        <f t="shared" si="15"/>
        <v>1.5142857142857142</v>
      </c>
    </row>
    <row r="183" spans="1:20" hidden="1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1"/>
        <v>Women</v>
      </c>
      <c r="N183">
        <f>IF(F183="",AVERAGE(Age),F183)</f>
        <v>29.881137667304014</v>
      </c>
      <c r="O183">
        <f>IF(J183="",AVERAGE(Fare),J183)</f>
        <v>69.55</v>
      </c>
      <c r="P183">
        <f>COUNTIFS(Ticket,I183)</f>
        <v>11</v>
      </c>
      <c r="Q183">
        <f t="shared" si="12"/>
        <v>6.3227272727272723</v>
      </c>
      <c r="R183">
        <f t="shared" si="13"/>
        <v>11</v>
      </c>
      <c r="S183">
        <f t="shared" si="14"/>
        <v>0.63227272727272721</v>
      </c>
      <c r="T183">
        <f t="shared" si="15"/>
        <v>11.426873395247201</v>
      </c>
    </row>
    <row r="184" spans="1:20" hidden="1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1"/>
        <v>Man</v>
      </c>
      <c r="N184">
        <f>IF(F184="",AVERAGE(Age),F184)</f>
        <v>29.881137667304014</v>
      </c>
      <c r="O184">
        <f>IF(J184="",AVERAGE(Fare),J184)</f>
        <v>15.05</v>
      </c>
      <c r="P184">
        <f>COUNTIFS(Ticket,I184)</f>
        <v>1</v>
      </c>
      <c r="Q184">
        <f t="shared" si="12"/>
        <v>15.05</v>
      </c>
      <c r="R184">
        <f t="shared" si="13"/>
        <v>1</v>
      </c>
      <c r="S184">
        <f t="shared" si="14"/>
        <v>1.5050000000000001</v>
      </c>
      <c r="T184">
        <f t="shared" si="15"/>
        <v>1.4268733952472001</v>
      </c>
    </row>
    <row r="185" spans="1:20" hidden="1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1"/>
        <v>Boy</v>
      </c>
      <c r="N185">
        <f>IF(F185="",AVERAGE(Age),F185)</f>
        <v>9</v>
      </c>
      <c r="O185">
        <f>IF(J185="",AVERAGE(Fare),J185)</f>
        <v>31.387499999999999</v>
      </c>
      <c r="P185">
        <f>COUNTIFS(Ticket,I185)</f>
        <v>7</v>
      </c>
      <c r="Q185">
        <f t="shared" si="12"/>
        <v>4.4839285714285717</v>
      </c>
      <c r="R185">
        <f t="shared" si="13"/>
        <v>7</v>
      </c>
      <c r="S185">
        <f t="shared" si="14"/>
        <v>0.44839285714285715</v>
      </c>
      <c r="T185">
        <f t="shared" si="15"/>
        <v>7.1285714285714281</v>
      </c>
    </row>
    <row r="186" spans="1:20" hidden="1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1"/>
        <v>Boy</v>
      </c>
      <c r="N186">
        <f>IF(F186="",AVERAGE(Age),F186)</f>
        <v>1</v>
      </c>
      <c r="O186">
        <f>IF(J186="",AVERAGE(Fare),J186)</f>
        <v>39</v>
      </c>
      <c r="P186">
        <f>COUNTIFS(Ticket,I186)</f>
        <v>4</v>
      </c>
      <c r="Q186">
        <f t="shared" si="12"/>
        <v>9.75</v>
      </c>
      <c r="R186">
        <f t="shared" si="13"/>
        <v>4</v>
      </c>
      <c r="S186">
        <f t="shared" si="14"/>
        <v>0.97499999999999998</v>
      </c>
      <c r="T186">
        <f t="shared" si="15"/>
        <v>4.0142857142857142</v>
      </c>
    </row>
    <row r="187" spans="1:20" hidden="1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1"/>
        <v>Women</v>
      </c>
      <c r="N187">
        <f>IF(F187="",AVERAGE(Age),F187)</f>
        <v>4</v>
      </c>
      <c r="O187">
        <f>IF(J187="",AVERAGE(Fare),J187)</f>
        <v>22.024999999999999</v>
      </c>
      <c r="P187">
        <f>COUNTIFS(Ticket,I187)</f>
        <v>3</v>
      </c>
      <c r="Q187">
        <f t="shared" si="12"/>
        <v>7.3416666666666659</v>
      </c>
      <c r="R187">
        <f t="shared" si="13"/>
        <v>3</v>
      </c>
      <c r="S187">
        <f t="shared" si="14"/>
        <v>0.73416666666666663</v>
      </c>
      <c r="T187">
        <f t="shared" si="15"/>
        <v>3.0571428571428569</v>
      </c>
    </row>
    <row r="188" spans="1:20" hidden="1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1"/>
        <v>Man</v>
      </c>
      <c r="N188">
        <f>IF(F188="",AVERAGE(Age),F188)</f>
        <v>29.881137667304014</v>
      </c>
      <c r="O188">
        <f>IF(J188="",AVERAGE(Fare),J188)</f>
        <v>50</v>
      </c>
      <c r="P188">
        <f>COUNTIFS(Ticket,I188)</f>
        <v>1</v>
      </c>
      <c r="Q188">
        <f t="shared" si="12"/>
        <v>50</v>
      </c>
      <c r="R188">
        <f t="shared" si="13"/>
        <v>1</v>
      </c>
      <c r="S188">
        <f t="shared" si="14"/>
        <v>5</v>
      </c>
      <c r="T188">
        <f t="shared" si="15"/>
        <v>1.4268733952472001</v>
      </c>
    </row>
    <row r="189" spans="1:20" hidden="1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1"/>
        <v>Women</v>
      </c>
      <c r="N189">
        <f>IF(F189="",AVERAGE(Age),F189)</f>
        <v>29.881137667304014</v>
      </c>
      <c r="O189">
        <f>IF(J189="",AVERAGE(Fare),J189)</f>
        <v>15.5</v>
      </c>
      <c r="P189">
        <f>COUNTIFS(Ticket,I189)</f>
        <v>2</v>
      </c>
      <c r="Q189">
        <f t="shared" si="12"/>
        <v>7.75</v>
      </c>
      <c r="R189">
        <f t="shared" si="13"/>
        <v>2</v>
      </c>
      <c r="S189">
        <f t="shared" si="14"/>
        <v>0.77500000000000002</v>
      </c>
      <c r="T189">
        <f t="shared" si="15"/>
        <v>2.4268733952472004</v>
      </c>
    </row>
    <row r="190" spans="1:20" hidden="1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1"/>
        <v>Man</v>
      </c>
      <c r="N190">
        <f>IF(F190="",AVERAGE(Age),F190)</f>
        <v>45</v>
      </c>
      <c r="O190">
        <f>IF(J190="",AVERAGE(Fare),J190)</f>
        <v>26.55</v>
      </c>
      <c r="P190">
        <f>COUNTIFS(Ticket,I190)</f>
        <v>1</v>
      </c>
      <c r="Q190">
        <f t="shared" si="12"/>
        <v>26.55</v>
      </c>
      <c r="R190">
        <f t="shared" si="13"/>
        <v>1</v>
      </c>
      <c r="S190">
        <f t="shared" si="14"/>
        <v>2.6550000000000002</v>
      </c>
      <c r="T190">
        <f t="shared" si="15"/>
        <v>1.6428571428571428</v>
      </c>
    </row>
    <row r="191" spans="1:20" hidden="1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1"/>
        <v>Man</v>
      </c>
      <c r="N191">
        <f>IF(F191="",AVERAGE(Age),F191)</f>
        <v>40</v>
      </c>
      <c r="O191">
        <f>IF(J191="",AVERAGE(Fare),J191)</f>
        <v>15.5</v>
      </c>
      <c r="P191">
        <f>COUNTIFS(Ticket,I191)</f>
        <v>2</v>
      </c>
      <c r="Q191">
        <f t="shared" si="12"/>
        <v>7.75</v>
      </c>
      <c r="R191">
        <f t="shared" si="13"/>
        <v>3</v>
      </c>
      <c r="S191">
        <f t="shared" si="14"/>
        <v>0.77500000000000002</v>
      </c>
      <c r="T191">
        <f t="shared" si="15"/>
        <v>3.5714285714285712</v>
      </c>
    </row>
    <row r="192" spans="1:20" hidden="1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1"/>
        <v>Man</v>
      </c>
      <c r="N192">
        <f>IF(F192="",AVERAGE(Age),F192)</f>
        <v>36</v>
      </c>
      <c r="O192">
        <f>IF(J192="",AVERAGE(Fare),J192)</f>
        <v>7.8958000000000004</v>
      </c>
      <c r="P192">
        <f>COUNTIFS(Ticket,I192)</f>
        <v>1</v>
      </c>
      <c r="Q192">
        <f t="shared" si="12"/>
        <v>7.8958000000000004</v>
      </c>
      <c r="R192">
        <f t="shared" si="13"/>
        <v>1</v>
      </c>
      <c r="S192">
        <f t="shared" si="14"/>
        <v>0.78958000000000006</v>
      </c>
      <c r="T192">
        <f t="shared" si="15"/>
        <v>1.5142857142857142</v>
      </c>
    </row>
    <row r="193" spans="1:20" hidden="1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1"/>
        <v>Women</v>
      </c>
      <c r="N193">
        <f>IF(F193="",AVERAGE(Age),F193)</f>
        <v>32</v>
      </c>
      <c r="O193">
        <f>IF(J193="",AVERAGE(Fare),J193)</f>
        <v>13</v>
      </c>
      <c r="P193">
        <f>COUNTIFS(Ticket,I193)</f>
        <v>1</v>
      </c>
      <c r="Q193">
        <f t="shared" si="12"/>
        <v>13</v>
      </c>
      <c r="R193">
        <f t="shared" si="13"/>
        <v>1</v>
      </c>
      <c r="S193">
        <f t="shared" si="14"/>
        <v>1.3</v>
      </c>
      <c r="T193">
        <f t="shared" si="15"/>
        <v>1.4571428571428571</v>
      </c>
    </row>
    <row r="194" spans="1:20" hidden="1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1"/>
        <v>Man</v>
      </c>
      <c r="N194">
        <f>IF(F194="",AVERAGE(Age),F194)</f>
        <v>19</v>
      </c>
      <c r="O194">
        <f>IF(J194="",AVERAGE(Fare),J194)</f>
        <v>13</v>
      </c>
      <c r="P194">
        <f>COUNTIFS(Ticket,I194)</f>
        <v>1</v>
      </c>
      <c r="Q194">
        <f t="shared" si="12"/>
        <v>13</v>
      </c>
      <c r="R194">
        <f t="shared" si="13"/>
        <v>1</v>
      </c>
      <c r="S194">
        <f t="shared" si="14"/>
        <v>1.3</v>
      </c>
      <c r="T194">
        <f t="shared" si="15"/>
        <v>1.2714285714285714</v>
      </c>
    </row>
    <row r="195" spans="1:20" hidden="1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1"/>
        <v>Women</v>
      </c>
      <c r="N195">
        <f>IF(F195="",AVERAGE(Age),F195)</f>
        <v>19</v>
      </c>
      <c r="O195">
        <f>IF(J195="",AVERAGE(Fare),J195)</f>
        <v>7.8541999999999996</v>
      </c>
      <c r="P195">
        <f>COUNTIFS(Ticket,I195)</f>
        <v>1</v>
      </c>
      <c r="Q195">
        <f t="shared" si="12"/>
        <v>7.8541999999999996</v>
      </c>
      <c r="R195">
        <f t="shared" si="13"/>
        <v>2</v>
      </c>
      <c r="S195">
        <f t="shared" si="14"/>
        <v>0.78542000000000001</v>
      </c>
      <c r="T195">
        <f t="shared" si="15"/>
        <v>2.2714285714285714</v>
      </c>
    </row>
    <row r="196" spans="1:20" hidden="1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16">IF(IFERROR(FIND("Master",D196),0)&gt;0,"Boy",IF(E196="female","Women","Man"))</f>
        <v>Boy</v>
      </c>
      <c r="N196">
        <f>IF(F196="",AVERAGE(Age),F196)</f>
        <v>3</v>
      </c>
      <c r="O196">
        <f>IF(J196="",AVERAGE(Fare),J196)</f>
        <v>26</v>
      </c>
      <c r="P196">
        <f>COUNTIFS(Ticket,I196)</f>
        <v>3</v>
      </c>
      <c r="Q196">
        <f t="shared" ref="Q196:Q259" si="17">O196/P196</f>
        <v>8.6666666666666661</v>
      </c>
      <c r="R196">
        <f t="shared" ref="R196:R259" si="18">SUM(G196:H196)+1</f>
        <v>3</v>
      </c>
      <c r="S196">
        <f t="shared" ref="S196:S259" si="19">O196/(P196*10)</f>
        <v>0.8666666666666667</v>
      </c>
      <c r="T196">
        <f t="shared" ref="T196:T259" si="20">R196+(N196/70)</f>
        <v>3.0428571428571427</v>
      </c>
    </row>
    <row r="197" spans="1:20" hidden="1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16"/>
        <v>Women</v>
      </c>
      <c r="N197">
        <f>IF(F197="",AVERAGE(Age),F197)</f>
        <v>44</v>
      </c>
      <c r="O197">
        <f>IF(J197="",AVERAGE(Fare),J197)</f>
        <v>27.720800000000001</v>
      </c>
      <c r="P197">
        <f>COUNTIFS(Ticket,I197)</f>
        <v>1</v>
      </c>
      <c r="Q197">
        <f t="shared" si="17"/>
        <v>27.720800000000001</v>
      </c>
      <c r="R197">
        <f t="shared" si="18"/>
        <v>1</v>
      </c>
      <c r="S197">
        <f t="shared" si="19"/>
        <v>2.7720799999999999</v>
      </c>
      <c r="T197">
        <f t="shared" si="20"/>
        <v>1.6285714285714286</v>
      </c>
    </row>
    <row r="198" spans="1:20" hidden="1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16"/>
        <v>Women</v>
      </c>
      <c r="N198">
        <f>IF(F198="",AVERAGE(Age),F198)</f>
        <v>58</v>
      </c>
      <c r="O198">
        <f>IF(J198="",AVERAGE(Fare),J198)</f>
        <v>146.52080000000001</v>
      </c>
      <c r="P198">
        <f>COUNTIFS(Ticket,I198)</f>
        <v>3</v>
      </c>
      <c r="Q198">
        <f t="shared" si="17"/>
        <v>48.840266666666672</v>
      </c>
      <c r="R198">
        <f t="shared" si="18"/>
        <v>1</v>
      </c>
      <c r="S198">
        <f t="shared" si="19"/>
        <v>4.8840266666666672</v>
      </c>
      <c r="T198">
        <f t="shared" si="20"/>
        <v>1.8285714285714287</v>
      </c>
    </row>
    <row r="199" spans="1:20" hidden="1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16"/>
        <v>Man</v>
      </c>
      <c r="N199">
        <f>IF(F199="",AVERAGE(Age),F199)</f>
        <v>29.881137667304014</v>
      </c>
      <c r="O199">
        <f>IF(J199="",AVERAGE(Fare),J199)</f>
        <v>7.75</v>
      </c>
      <c r="P199">
        <f>COUNTIFS(Ticket,I199)</f>
        <v>1</v>
      </c>
      <c r="Q199">
        <f t="shared" si="17"/>
        <v>7.75</v>
      </c>
      <c r="R199">
        <f t="shared" si="18"/>
        <v>1</v>
      </c>
      <c r="S199">
        <f t="shared" si="19"/>
        <v>0.77500000000000002</v>
      </c>
      <c r="T199">
        <f t="shared" si="20"/>
        <v>1.4268733952472001</v>
      </c>
    </row>
    <row r="200" spans="1:20" hidden="1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16"/>
        <v>Man</v>
      </c>
      <c r="N200">
        <f>IF(F200="",AVERAGE(Age),F200)</f>
        <v>42</v>
      </c>
      <c r="O200">
        <f>IF(J200="",AVERAGE(Fare),J200)</f>
        <v>8.4041999999999994</v>
      </c>
      <c r="P200">
        <f>COUNTIFS(Ticket,I200)</f>
        <v>1</v>
      </c>
      <c r="Q200">
        <f t="shared" si="17"/>
        <v>8.4041999999999994</v>
      </c>
      <c r="R200">
        <f t="shared" si="18"/>
        <v>2</v>
      </c>
      <c r="S200">
        <f t="shared" si="19"/>
        <v>0.84041999999999994</v>
      </c>
      <c r="T200">
        <f t="shared" si="20"/>
        <v>2.6</v>
      </c>
    </row>
    <row r="201" spans="1:20" hidden="1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16"/>
        <v>Women</v>
      </c>
      <c r="N201">
        <f>IF(F201="",AVERAGE(Age),F201)</f>
        <v>29.881137667304014</v>
      </c>
      <c r="O201">
        <f>IF(J201="",AVERAGE(Fare),J201)</f>
        <v>7.75</v>
      </c>
      <c r="P201">
        <f>COUNTIFS(Ticket,I201)</f>
        <v>1</v>
      </c>
      <c r="Q201">
        <f t="shared" si="17"/>
        <v>7.75</v>
      </c>
      <c r="R201">
        <f t="shared" si="18"/>
        <v>1</v>
      </c>
      <c r="S201">
        <f t="shared" si="19"/>
        <v>0.77500000000000002</v>
      </c>
      <c r="T201">
        <f t="shared" si="20"/>
        <v>1.4268733952472001</v>
      </c>
    </row>
    <row r="202" spans="1:20" hidden="1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16"/>
        <v>Women</v>
      </c>
      <c r="N202">
        <f>IF(F202="",AVERAGE(Age),F202)</f>
        <v>24</v>
      </c>
      <c r="O202">
        <f>IF(J202="",AVERAGE(Fare),J202)</f>
        <v>13</v>
      </c>
      <c r="P202">
        <f>COUNTIFS(Ticket,I202)</f>
        <v>1</v>
      </c>
      <c r="Q202">
        <f t="shared" si="17"/>
        <v>13</v>
      </c>
      <c r="R202">
        <f t="shared" si="18"/>
        <v>1</v>
      </c>
      <c r="S202">
        <f t="shared" si="19"/>
        <v>1.3</v>
      </c>
      <c r="T202">
        <f t="shared" si="20"/>
        <v>1.342857142857143</v>
      </c>
    </row>
    <row r="203" spans="1:20" hidden="1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16"/>
        <v>Man</v>
      </c>
      <c r="N203">
        <f>IF(F203="",AVERAGE(Age),F203)</f>
        <v>28</v>
      </c>
      <c r="O203">
        <f>IF(J203="",AVERAGE(Fare),J203)</f>
        <v>9.5</v>
      </c>
      <c r="P203">
        <f>COUNTIFS(Ticket,I203)</f>
        <v>1</v>
      </c>
      <c r="Q203">
        <f t="shared" si="17"/>
        <v>9.5</v>
      </c>
      <c r="R203">
        <f t="shared" si="18"/>
        <v>1</v>
      </c>
      <c r="S203">
        <f t="shared" si="19"/>
        <v>0.95</v>
      </c>
      <c r="T203">
        <f t="shared" si="20"/>
        <v>1.4</v>
      </c>
    </row>
    <row r="204" spans="1:20" hidden="1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16"/>
        <v>Man</v>
      </c>
      <c r="N204">
        <f>IF(F204="",AVERAGE(Age),F204)</f>
        <v>29.881137667304014</v>
      </c>
      <c r="O204">
        <f>IF(J204="",AVERAGE(Fare),J204)</f>
        <v>69.55</v>
      </c>
      <c r="P204">
        <f>COUNTIFS(Ticket,I204)</f>
        <v>11</v>
      </c>
      <c r="Q204">
        <f t="shared" si="17"/>
        <v>6.3227272727272723</v>
      </c>
      <c r="R204">
        <f t="shared" si="18"/>
        <v>11</v>
      </c>
      <c r="S204">
        <f t="shared" si="19"/>
        <v>0.63227272727272721</v>
      </c>
      <c r="T204">
        <f t="shared" si="20"/>
        <v>11.426873395247201</v>
      </c>
    </row>
    <row r="205" spans="1:20" hidden="1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16"/>
        <v>Man</v>
      </c>
      <c r="N205">
        <f>IF(F205="",AVERAGE(Age),F205)</f>
        <v>34</v>
      </c>
      <c r="O205">
        <f>IF(J205="",AVERAGE(Fare),J205)</f>
        <v>6.4958</v>
      </c>
      <c r="P205">
        <f>COUNTIFS(Ticket,I205)</f>
        <v>1</v>
      </c>
      <c r="Q205">
        <f t="shared" si="17"/>
        <v>6.4958</v>
      </c>
      <c r="R205">
        <f t="shared" si="18"/>
        <v>1</v>
      </c>
      <c r="S205">
        <f t="shared" si="19"/>
        <v>0.64958000000000005</v>
      </c>
      <c r="T205">
        <f t="shared" si="20"/>
        <v>1.4857142857142858</v>
      </c>
    </row>
    <row r="206" spans="1:20" hidden="1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16"/>
        <v>Man</v>
      </c>
      <c r="N206">
        <f>IF(F206="",AVERAGE(Age),F206)</f>
        <v>45.5</v>
      </c>
      <c r="O206">
        <f>IF(J206="",AVERAGE(Fare),J206)</f>
        <v>7.2249999999999996</v>
      </c>
      <c r="P206">
        <f>COUNTIFS(Ticket,I206)</f>
        <v>1</v>
      </c>
      <c r="Q206">
        <f t="shared" si="17"/>
        <v>7.2249999999999996</v>
      </c>
      <c r="R206">
        <f t="shared" si="18"/>
        <v>1</v>
      </c>
      <c r="S206">
        <f t="shared" si="19"/>
        <v>0.72249999999999992</v>
      </c>
      <c r="T206">
        <f t="shared" si="20"/>
        <v>1.65</v>
      </c>
    </row>
    <row r="207" spans="1:20" hidden="1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16"/>
        <v>Man</v>
      </c>
      <c r="N207">
        <f>IF(F207="",AVERAGE(Age),F207)</f>
        <v>18</v>
      </c>
      <c r="O207">
        <f>IF(J207="",AVERAGE(Fare),J207)</f>
        <v>8.0500000000000007</v>
      </c>
      <c r="P207">
        <f>COUNTIFS(Ticket,I207)</f>
        <v>1</v>
      </c>
      <c r="Q207">
        <f t="shared" si="17"/>
        <v>8.0500000000000007</v>
      </c>
      <c r="R207">
        <f t="shared" si="18"/>
        <v>1</v>
      </c>
      <c r="S207">
        <f t="shared" si="19"/>
        <v>0.80500000000000005</v>
      </c>
      <c r="T207">
        <f t="shared" si="20"/>
        <v>1.2571428571428571</v>
      </c>
    </row>
    <row r="208" spans="1:20" hidden="1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16"/>
        <v>Women</v>
      </c>
      <c r="N208">
        <f>IF(F208="",AVERAGE(Age),F208)</f>
        <v>2</v>
      </c>
      <c r="O208">
        <f>IF(J208="",AVERAGE(Fare),J208)</f>
        <v>10.4625</v>
      </c>
      <c r="P208">
        <f>COUNTIFS(Ticket,I208)</f>
        <v>2</v>
      </c>
      <c r="Q208">
        <f t="shared" si="17"/>
        <v>5.2312500000000002</v>
      </c>
      <c r="R208">
        <f t="shared" si="18"/>
        <v>2</v>
      </c>
      <c r="S208">
        <f t="shared" si="19"/>
        <v>0.52312500000000006</v>
      </c>
      <c r="T208">
        <f t="shared" si="20"/>
        <v>2.0285714285714285</v>
      </c>
    </row>
    <row r="209" spans="1:20" hidden="1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16"/>
        <v>Man</v>
      </c>
      <c r="N209">
        <f>IF(F209="",AVERAGE(Age),F209)</f>
        <v>32</v>
      </c>
      <c r="O209">
        <f>IF(J209="",AVERAGE(Fare),J209)</f>
        <v>15.85</v>
      </c>
      <c r="P209">
        <f>COUNTIFS(Ticket,I209)</f>
        <v>2</v>
      </c>
      <c r="Q209">
        <f t="shared" si="17"/>
        <v>7.9249999999999998</v>
      </c>
      <c r="R209">
        <f t="shared" si="18"/>
        <v>2</v>
      </c>
      <c r="S209">
        <f t="shared" si="19"/>
        <v>0.79249999999999998</v>
      </c>
      <c r="T209">
        <f t="shared" si="20"/>
        <v>2.4571428571428573</v>
      </c>
    </row>
    <row r="210" spans="1:20" hidden="1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16"/>
        <v>Man</v>
      </c>
      <c r="N210">
        <f>IF(F210="",AVERAGE(Age),F210)</f>
        <v>26</v>
      </c>
      <c r="O210">
        <f>IF(J210="",AVERAGE(Fare),J210)</f>
        <v>18.787500000000001</v>
      </c>
      <c r="P210">
        <f>COUNTIFS(Ticket,I210)</f>
        <v>2</v>
      </c>
      <c r="Q210">
        <f t="shared" si="17"/>
        <v>9.3937500000000007</v>
      </c>
      <c r="R210">
        <f t="shared" si="18"/>
        <v>1</v>
      </c>
      <c r="S210">
        <f t="shared" si="19"/>
        <v>0.93937500000000007</v>
      </c>
      <c r="T210">
        <f t="shared" si="20"/>
        <v>1.3714285714285714</v>
      </c>
    </row>
    <row r="211" spans="1:20" hidden="1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16"/>
        <v>Women</v>
      </c>
      <c r="N211">
        <f>IF(F211="",AVERAGE(Age),F211)</f>
        <v>16</v>
      </c>
      <c r="O211">
        <f>IF(J211="",AVERAGE(Fare),J211)</f>
        <v>7.75</v>
      </c>
      <c r="P211">
        <f>COUNTIFS(Ticket,I211)</f>
        <v>1</v>
      </c>
      <c r="Q211">
        <f t="shared" si="17"/>
        <v>7.75</v>
      </c>
      <c r="R211">
        <f t="shared" si="18"/>
        <v>1</v>
      </c>
      <c r="S211">
        <f t="shared" si="19"/>
        <v>0.77500000000000002</v>
      </c>
      <c r="T211">
        <f t="shared" si="20"/>
        <v>1.2285714285714286</v>
      </c>
    </row>
    <row r="212" spans="1:20" hidden="1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16"/>
        <v>Man</v>
      </c>
      <c r="N212">
        <f>IF(F212="",AVERAGE(Age),F212)</f>
        <v>40</v>
      </c>
      <c r="O212">
        <f>IF(J212="",AVERAGE(Fare),J212)</f>
        <v>31</v>
      </c>
      <c r="P212">
        <f>COUNTIFS(Ticket,I212)</f>
        <v>1</v>
      </c>
      <c r="Q212">
        <f t="shared" si="17"/>
        <v>31</v>
      </c>
      <c r="R212">
        <f t="shared" si="18"/>
        <v>1</v>
      </c>
      <c r="S212">
        <f t="shared" si="19"/>
        <v>3.1</v>
      </c>
      <c r="T212">
        <f t="shared" si="20"/>
        <v>1.5714285714285714</v>
      </c>
    </row>
    <row r="213" spans="1:20" hidden="1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16"/>
        <v>Man</v>
      </c>
      <c r="N213">
        <f>IF(F213="",AVERAGE(Age),F213)</f>
        <v>24</v>
      </c>
      <c r="O213">
        <f>IF(J213="",AVERAGE(Fare),J213)</f>
        <v>7.05</v>
      </c>
      <c r="P213">
        <f>COUNTIFS(Ticket,I213)</f>
        <v>1</v>
      </c>
      <c r="Q213">
        <f t="shared" si="17"/>
        <v>7.05</v>
      </c>
      <c r="R213">
        <f t="shared" si="18"/>
        <v>1</v>
      </c>
      <c r="S213">
        <f t="shared" si="19"/>
        <v>0.70499999999999996</v>
      </c>
      <c r="T213">
        <f t="shared" si="20"/>
        <v>1.342857142857143</v>
      </c>
    </row>
    <row r="214" spans="1:20" hidden="1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16"/>
        <v>Women</v>
      </c>
      <c r="N214">
        <f>IF(F214="",AVERAGE(Age),F214)</f>
        <v>35</v>
      </c>
      <c r="O214">
        <f>IF(J214="",AVERAGE(Fare),J214)</f>
        <v>21</v>
      </c>
      <c r="P214">
        <f>COUNTIFS(Ticket,I214)</f>
        <v>2</v>
      </c>
      <c r="Q214">
        <f t="shared" si="17"/>
        <v>10.5</v>
      </c>
      <c r="R214">
        <f t="shared" si="18"/>
        <v>1</v>
      </c>
      <c r="S214">
        <f t="shared" si="19"/>
        <v>1.05</v>
      </c>
      <c r="T214">
        <f t="shared" si="20"/>
        <v>1.5</v>
      </c>
    </row>
    <row r="215" spans="1:20" hidden="1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16"/>
        <v>Man</v>
      </c>
      <c r="N215">
        <f>IF(F215="",AVERAGE(Age),F215)</f>
        <v>22</v>
      </c>
      <c r="O215">
        <f>IF(J215="",AVERAGE(Fare),J215)</f>
        <v>7.25</v>
      </c>
      <c r="P215">
        <f>COUNTIFS(Ticket,I215)</f>
        <v>1</v>
      </c>
      <c r="Q215">
        <f t="shared" si="17"/>
        <v>7.25</v>
      </c>
      <c r="R215">
        <f t="shared" si="18"/>
        <v>1</v>
      </c>
      <c r="S215">
        <f t="shared" si="19"/>
        <v>0.72499999999999998</v>
      </c>
      <c r="T215">
        <f t="shared" si="20"/>
        <v>1.3142857142857143</v>
      </c>
    </row>
    <row r="216" spans="1:20" hidden="1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16"/>
        <v>Man</v>
      </c>
      <c r="N216">
        <f>IF(F216="",AVERAGE(Age),F216)</f>
        <v>30</v>
      </c>
      <c r="O216">
        <f>IF(J216="",AVERAGE(Fare),J216)</f>
        <v>13</v>
      </c>
      <c r="P216">
        <f>COUNTIFS(Ticket,I216)</f>
        <v>1</v>
      </c>
      <c r="Q216">
        <f t="shared" si="17"/>
        <v>13</v>
      </c>
      <c r="R216">
        <f t="shared" si="18"/>
        <v>1</v>
      </c>
      <c r="S216">
        <f t="shared" si="19"/>
        <v>1.3</v>
      </c>
      <c r="T216">
        <f t="shared" si="20"/>
        <v>1.4285714285714286</v>
      </c>
    </row>
    <row r="217" spans="1:20" hidden="1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16"/>
        <v>Man</v>
      </c>
      <c r="N217">
        <f>IF(F217="",AVERAGE(Age),F217)</f>
        <v>29.881137667304014</v>
      </c>
      <c r="O217">
        <f>IF(J217="",AVERAGE(Fare),J217)</f>
        <v>7.75</v>
      </c>
      <c r="P217">
        <f>COUNTIFS(Ticket,I217)</f>
        <v>1</v>
      </c>
      <c r="Q217">
        <f t="shared" si="17"/>
        <v>7.75</v>
      </c>
      <c r="R217">
        <f t="shared" si="18"/>
        <v>2</v>
      </c>
      <c r="S217">
        <f t="shared" si="19"/>
        <v>0.77500000000000002</v>
      </c>
      <c r="T217">
        <f t="shared" si="20"/>
        <v>2.4268733952472004</v>
      </c>
    </row>
    <row r="218" spans="1:20" hidden="1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16"/>
        <v>Women</v>
      </c>
      <c r="N218">
        <f>IF(F218="",AVERAGE(Age),F218)</f>
        <v>31</v>
      </c>
      <c r="O218">
        <f>IF(J218="",AVERAGE(Fare),J218)</f>
        <v>113.27500000000001</v>
      </c>
      <c r="P218">
        <f>COUNTIFS(Ticket,I218)</f>
        <v>3</v>
      </c>
      <c r="Q218">
        <f t="shared" si="17"/>
        <v>37.758333333333333</v>
      </c>
      <c r="R218">
        <f t="shared" si="18"/>
        <v>2</v>
      </c>
      <c r="S218">
        <f t="shared" si="19"/>
        <v>3.7758333333333334</v>
      </c>
      <c r="T218">
        <f t="shared" si="20"/>
        <v>2.4428571428571431</v>
      </c>
    </row>
    <row r="219" spans="1:20" hidden="1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16"/>
        <v>Women</v>
      </c>
      <c r="N219">
        <f>IF(F219="",AVERAGE(Age),F219)</f>
        <v>27</v>
      </c>
      <c r="O219">
        <f>IF(J219="",AVERAGE(Fare),J219)</f>
        <v>7.9249999999999998</v>
      </c>
      <c r="P219">
        <f>COUNTIFS(Ticket,I219)</f>
        <v>1</v>
      </c>
      <c r="Q219">
        <f t="shared" si="17"/>
        <v>7.9249999999999998</v>
      </c>
      <c r="R219">
        <f t="shared" si="18"/>
        <v>1</v>
      </c>
      <c r="S219">
        <f t="shared" si="19"/>
        <v>0.79249999999999998</v>
      </c>
      <c r="T219">
        <f t="shared" si="20"/>
        <v>1.3857142857142857</v>
      </c>
    </row>
    <row r="220" spans="1:20" hidden="1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16"/>
        <v>Man</v>
      </c>
      <c r="N220">
        <f>IF(F220="",AVERAGE(Age),F220)</f>
        <v>42</v>
      </c>
      <c r="O220">
        <f>IF(J220="",AVERAGE(Fare),J220)</f>
        <v>27</v>
      </c>
      <c r="P220">
        <f>COUNTIFS(Ticket,I220)</f>
        <v>2</v>
      </c>
      <c r="Q220">
        <f t="shared" si="17"/>
        <v>13.5</v>
      </c>
      <c r="R220">
        <f t="shared" si="18"/>
        <v>2</v>
      </c>
      <c r="S220">
        <f t="shared" si="19"/>
        <v>1.35</v>
      </c>
      <c r="T220">
        <f t="shared" si="20"/>
        <v>2.6</v>
      </c>
    </row>
    <row r="221" spans="1:20" hidden="1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16"/>
        <v>Women</v>
      </c>
      <c r="N221">
        <f>IF(F221="",AVERAGE(Age),F221)</f>
        <v>32</v>
      </c>
      <c r="O221">
        <f>IF(J221="",AVERAGE(Fare),J221)</f>
        <v>76.291700000000006</v>
      </c>
      <c r="P221">
        <f>COUNTIFS(Ticket,I221)</f>
        <v>2</v>
      </c>
      <c r="Q221">
        <f t="shared" si="17"/>
        <v>38.145850000000003</v>
      </c>
      <c r="R221">
        <f t="shared" si="18"/>
        <v>1</v>
      </c>
      <c r="S221">
        <f t="shared" si="19"/>
        <v>3.8145850000000001</v>
      </c>
      <c r="T221">
        <f t="shared" si="20"/>
        <v>1.4571428571428571</v>
      </c>
    </row>
    <row r="222" spans="1:20" hidden="1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16"/>
        <v>Man</v>
      </c>
      <c r="N222">
        <f>IF(F222="",AVERAGE(Age),F222)</f>
        <v>30</v>
      </c>
      <c r="O222">
        <f>IF(J222="",AVERAGE(Fare),J222)</f>
        <v>10.5</v>
      </c>
      <c r="P222">
        <f>COUNTIFS(Ticket,I222)</f>
        <v>1</v>
      </c>
      <c r="Q222">
        <f t="shared" si="17"/>
        <v>10.5</v>
      </c>
      <c r="R222">
        <f t="shared" si="18"/>
        <v>1</v>
      </c>
      <c r="S222">
        <f t="shared" si="19"/>
        <v>1.05</v>
      </c>
      <c r="T222">
        <f t="shared" si="20"/>
        <v>1.4285714285714286</v>
      </c>
    </row>
    <row r="223" spans="1:20" hidden="1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16"/>
        <v>Man</v>
      </c>
      <c r="N223">
        <f>IF(F223="",AVERAGE(Age),F223)</f>
        <v>16</v>
      </c>
      <c r="O223">
        <f>IF(J223="",AVERAGE(Fare),J223)</f>
        <v>8.0500000000000007</v>
      </c>
      <c r="P223">
        <f>COUNTIFS(Ticket,I223)</f>
        <v>1</v>
      </c>
      <c r="Q223">
        <f t="shared" si="17"/>
        <v>8.0500000000000007</v>
      </c>
      <c r="R223">
        <f t="shared" si="18"/>
        <v>1</v>
      </c>
      <c r="S223">
        <f t="shared" si="19"/>
        <v>0.80500000000000005</v>
      </c>
      <c r="T223">
        <f t="shared" si="20"/>
        <v>1.2285714285714286</v>
      </c>
    </row>
    <row r="224" spans="1:20" hidden="1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16"/>
        <v>Man</v>
      </c>
      <c r="N224">
        <f>IF(F224="",AVERAGE(Age),F224)</f>
        <v>27</v>
      </c>
      <c r="O224">
        <f>IF(J224="",AVERAGE(Fare),J224)</f>
        <v>13</v>
      </c>
      <c r="P224">
        <f>COUNTIFS(Ticket,I224)</f>
        <v>1</v>
      </c>
      <c r="Q224">
        <f t="shared" si="17"/>
        <v>13</v>
      </c>
      <c r="R224">
        <f t="shared" si="18"/>
        <v>1</v>
      </c>
      <c r="S224">
        <f t="shared" si="19"/>
        <v>1.3</v>
      </c>
      <c r="T224">
        <f t="shared" si="20"/>
        <v>1.3857142857142857</v>
      </c>
    </row>
    <row r="225" spans="1:20" hidden="1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16"/>
        <v>Man</v>
      </c>
      <c r="N225">
        <f>IF(F225="",AVERAGE(Age),F225)</f>
        <v>51</v>
      </c>
      <c r="O225">
        <f>IF(J225="",AVERAGE(Fare),J225)</f>
        <v>8.0500000000000007</v>
      </c>
      <c r="P225">
        <f>COUNTIFS(Ticket,I225)</f>
        <v>1</v>
      </c>
      <c r="Q225">
        <f t="shared" si="17"/>
        <v>8.0500000000000007</v>
      </c>
      <c r="R225">
        <f t="shared" si="18"/>
        <v>1</v>
      </c>
      <c r="S225">
        <f t="shared" si="19"/>
        <v>0.80500000000000005</v>
      </c>
      <c r="T225">
        <f t="shared" si="20"/>
        <v>1.7285714285714286</v>
      </c>
    </row>
    <row r="226" spans="1:20" hidden="1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16"/>
        <v>Man</v>
      </c>
      <c r="N226">
        <f>IF(F226="",AVERAGE(Age),F226)</f>
        <v>29.881137667304014</v>
      </c>
      <c r="O226">
        <f>IF(J226="",AVERAGE(Fare),J226)</f>
        <v>7.8958000000000004</v>
      </c>
      <c r="P226">
        <f>COUNTIFS(Ticket,I226)</f>
        <v>1</v>
      </c>
      <c r="Q226">
        <f t="shared" si="17"/>
        <v>7.8958000000000004</v>
      </c>
      <c r="R226">
        <f t="shared" si="18"/>
        <v>1</v>
      </c>
      <c r="S226">
        <f t="shared" si="19"/>
        <v>0.78958000000000006</v>
      </c>
      <c r="T226">
        <f t="shared" si="20"/>
        <v>1.4268733952472001</v>
      </c>
    </row>
    <row r="227" spans="1:20" hidden="1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16"/>
        <v>Man</v>
      </c>
      <c r="N227">
        <f>IF(F227="",AVERAGE(Age),F227)</f>
        <v>38</v>
      </c>
      <c r="O227">
        <f>IF(J227="",AVERAGE(Fare),J227)</f>
        <v>90</v>
      </c>
      <c r="P227">
        <f>COUNTIFS(Ticket,I227)</f>
        <v>2</v>
      </c>
      <c r="Q227">
        <f t="shared" si="17"/>
        <v>45</v>
      </c>
      <c r="R227">
        <f t="shared" si="18"/>
        <v>2</v>
      </c>
      <c r="S227">
        <f t="shared" si="19"/>
        <v>4.5</v>
      </c>
      <c r="T227">
        <f t="shared" si="20"/>
        <v>2.5428571428571427</v>
      </c>
    </row>
    <row r="228" spans="1:20" hidden="1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16"/>
        <v>Man</v>
      </c>
      <c r="N228">
        <f>IF(F228="",AVERAGE(Age),F228)</f>
        <v>22</v>
      </c>
      <c r="O228">
        <f>IF(J228="",AVERAGE(Fare),J228)</f>
        <v>9.35</v>
      </c>
      <c r="P228">
        <f>COUNTIFS(Ticket,I228)</f>
        <v>1</v>
      </c>
      <c r="Q228">
        <f t="shared" si="17"/>
        <v>9.35</v>
      </c>
      <c r="R228">
        <f t="shared" si="18"/>
        <v>1</v>
      </c>
      <c r="S228">
        <f t="shared" si="19"/>
        <v>0.93499999999999994</v>
      </c>
      <c r="T228">
        <f t="shared" si="20"/>
        <v>1.3142857142857143</v>
      </c>
    </row>
    <row r="229" spans="1:20" hidden="1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16"/>
        <v>Man</v>
      </c>
      <c r="N229">
        <f>IF(F229="",AVERAGE(Age),F229)</f>
        <v>19</v>
      </c>
      <c r="O229">
        <f>IF(J229="",AVERAGE(Fare),J229)</f>
        <v>10.5</v>
      </c>
      <c r="P229">
        <f>COUNTIFS(Ticket,I229)</f>
        <v>1</v>
      </c>
      <c r="Q229">
        <f t="shared" si="17"/>
        <v>10.5</v>
      </c>
      <c r="R229">
        <f t="shared" si="18"/>
        <v>1</v>
      </c>
      <c r="S229">
        <f t="shared" si="19"/>
        <v>1.05</v>
      </c>
      <c r="T229">
        <f t="shared" si="20"/>
        <v>1.2714285714285714</v>
      </c>
    </row>
    <row r="230" spans="1:20" hidden="1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16"/>
        <v>Man</v>
      </c>
      <c r="N230">
        <f>IF(F230="",AVERAGE(Age),F230)</f>
        <v>20.5</v>
      </c>
      <c r="O230">
        <f>IF(J230="",AVERAGE(Fare),J230)</f>
        <v>7.25</v>
      </c>
      <c r="P230">
        <f>COUNTIFS(Ticket,I230)</f>
        <v>1</v>
      </c>
      <c r="Q230">
        <f t="shared" si="17"/>
        <v>7.25</v>
      </c>
      <c r="R230">
        <f t="shared" si="18"/>
        <v>1</v>
      </c>
      <c r="S230">
        <f t="shared" si="19"/>
        <v>0.72499999999999998</v>
      </c>
      <c r="T230">
        <f t="shared" si="20"/>
        <v>1.2928571428571429</v>
      </c>
    </row>
    <row r="231" spans="1:20" hidden="1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16"/>
        <v>Man</v>
      </c>
      <c r="N231">
        <f>IF(F231="",AVERAGE(Age),F231)</f>
        <v>18</v>
      </c>
      <c r="O231">
        <f>IF(J231="",AVERAGE(Fare),J231)</f>
        <v>13</v>
      </c>
      <c r="P231">
        <f>COUNTIFS(Ticket,I231)</f>
        <v>1</v>
      </c>
      <c r="Q231">
        <f t="shared" si="17"/>
        <v>13</v>
      </c>
      <c r="R231">
        <f t="shared" si="18"/>
        <v>1</v>
      </c>
      <c r="S231">
        <f t="shared" si="19"/>
        <v>1.3</v>
      </c>
      <c r="T231">
        <f t="shared" si="20"/>
        <v>1.2571428571428571</v>
      </c>
    </row>
    <row r="232" spans="1:20" hidden="1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16"/>
        <v>Women</v>
      </c>
      <c r="N232">
        <f>IF(F232="",AVERAGE(Age),F232)</f>
        <v>29.881137667304014</v>
      </c>
      <c r="O232">
        <f>IF(J232="",AVERAGE(Fare),J232)</f>
        <v>25.466699999999999</v>
      </c>
      <c r="P232">
        <f>COUNTIFS(Ticket,I232)</f>
        <v>5</v>
      </c>
      <c r="Q232">
        <f t="shared" si="17"/>
        <v>5.0933399999999995</v>
      </c>
      <c r="R232">
        <f t="shared" si="18"/>
        <v>5</v>
      </c>
      <c r="S232">
        <f t="shared" si="19"/>
        <v>0.50933399999999995</v>
      </c>
      <c r="T232">
        <f t="shared" si="20"/>
        <v>5.4268733952471999</v>
      </c>
    </row>
    <row r="233" spans="1:20" hidden="1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16"/>
        <v>Women</v>
      </c>
      <c r="N233">
        <f>IF(F233="",AVERAGE(Age),F233)</f>
        <v>35</v>
      </c>
      <c r="O233">
        <f>IF(J233="",AVERAGE(Fare),J233)</f>
        <v>83.474999999999994</v>
      </c>
      <c r="P233">
        <f>COUNTIFS(Ticket,I233)</f>
        <v>2</v>
      </c>
      <c r="Q233">
        <f t="shared" si="17"/>
        <v>41.737499999999997</v>
      </c>
      <c r="R233">
        <f t="shared" si="18"/>
        <v>2</v>
      </c>
      <c r="S233">
        <f t="shared" si="19"/>
        <v>4.1737500000000001</v>
      </c>
      <c r="T233">
        <f t="shared" si="20"/>
        <v>2.5</v>
      </c>
    </row>
    <row r="234" spans="1:20" hidden="1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16"/>
        <v>Man</v>
      </c>
      <c r="N234">
        <f>IF(F234="",AVERAGE(Age),F234)</f>
        <v>29</v>
      </c>
      <c r="O234">
        <f>IF(J234="",AVERAGE(Fare),J234)</f>
        <v>7.7750000000000004</v>
      </c>
      <c r="P234">
        <f>COUNTIFS(Ticket,I234)</f>
        <v>1</v>
      </c>
      <c r="Q234">
        <f t="shared" si="17"/>
        <v>7.7750000000000004</v>
      </c>
      <c r="R234">
        <f t="shared" si="18"/>
        <v>1</v>
      </c>
      <c r="S234">
        <f t="shared" si="19"/>
        <v>0.77750000000000008</v>
      </c>
      <c r="T234">
        <f t="shared" si="20"/>
        <v>1.4142857142857144</v>
      </c>
    </row>
    <row r="235" spans="1:20" hidden="1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16"/>
        <v>Man</v>
      </c>
      <c r="N235">
        <f>IF(F235="",AVERAGE(Age),F235)</f>
        <v>59</v>
      </c>
      <c r="O235">
        <f>IF(J235="",AVERAGE(Fare),J235)</f>
        <v>13.5</v>
      </c>
      <c r="P235">
        <f>COUNTIFS(Ticket,I235)</f>
        <v>1</v>
      </c>
      <c r="Q235">
        <f t="shared" si="17"/>
        <v>13.5</v>
      </c>
      <c r="R235">
        <f t="shared" si="18"/>
        <v>1</v>
      </c>
      <c r="S235">
        <f t="shared" si="19"/>
        <v>1.35</v>
      </c>
      <c r="T235">
        <f t="shared" si="20"/>
        <v>1.842857142857143</v>
      </c>
    </row>
    <row r="236" spans="1:20" hidden="1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16"/>
        <v>Women</v>
      </c>
      <c r="N236">
        <f>IF(F236="",AVERAGE(Age),F236)</f>
        <v>5</v>
      </c>
      <c r="O236">
        <f>IF(J236="",AVERAGE(Fare),J236)</f>
        <v>31.387499999999999</v>
      </c>
      <c r="P236">
        <f>COUNTIFS(Ticket,I236)</f>
        <v>7</v>
      </c>
      <c r="Q236">
        <f t="shared" si="17"/>
        <v>4.4839285714285717</v>
      </c>
      <c r="R236">
        <f t="shared" si="18"/>
        <v>7</v>
      </c>
      <c r="S236">
        <f t="shared" si="19"/>
        <v>0.44839285714285715</v>
      </c>
      <c r="T236">
        <f t="shared" si="20"/>
        <v>7.0714285714285712</v>
      </c>
    </row>
    <row r="237" spans="1:20" hidden="1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16"/>
        <v>Man</v>
      </c>
      <c r="N237">
        <f>IF(F237="",AVERAGE(Age),F237)</f>
        <v>24</v>
      </c>
      <c r="O237">
        <f>IF(J237="",AVERAGE(Fare),J237)</f>
        <v>10.5</v>
      </c>
      <c r="P237">
        <f>COUNTIFS(Ticket,I237)</f>
        <v>1</v>
      </c>
      <c r="Q237">
        <f t="shared" si="17"/>
        <v>10.5</v>
      </c>
      <c r="R237">
        <f t="shared" si="18"/>
        <v>1</v>
      </c>
      <c r="S237">
        <f t="shared" si="19"/>
        <v>1.05</v>
      </c>
      <c r="T237">
        <f t="shared" si="20"/>
        <v>1.342857142857143</v>
      </c>
    </row>
    <row r="238" spans="1:20" hidden="1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16"/>
        <v>Women</v>
      </c>
      <c r="N238">
        <f>IF(F238="",AVERAGE(Age),F238)</f>
        <v>29.881137667304014</v>
      </c>
      <c r="O238">
        <f>IF(J238="",AVERAGE(Fare),J238)</f>
        <v>7.55</v>
      </c>
      <c r="P238">
        <f>COUNTIFS(Ticket,I238)</f>
        <v>1</v>
      </c>
      <c r="Q238">
        <f t="shared" si="17"/>
        <v>7.55</v>
      </c>
      <c r="R238">
        <f t="shared" si="18"/>
        <v>1</v>
      </c>
      <c r="S238">
        <f t="shared" si="19"/>
        <v>0.755</v>
      </c>
      <c r="T238">
        <f t="shared" si="20"/>
        <v>1.4268733952472001</v>
      </c>
    </row>
    <row r="239" spans="1:20" hidden="1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16"/>
        <v>Man</v>
      </c>
      <c r="N239">
        <f>IF(F239="",AVERAGE(Age),F239)</f>
        <v>44</v>
      </c>
      <c r="O239">
        <f>IF(J239="",AVERAGE(Fare),J239)</f>
        <v>26</v>
      </c>
      <c r="P239">
        <f>COUNTIFS(Ticket,I239)</f>
        <v>2</v>
      </c>
      <c r="Q239">
        <f t="shared" si="17"/>
        <v>13</v>
      </c>
      <c r="R239">
        <f t="shared" si="18"/>
        <v>2</v>
      </c>
      <c r="S239">
        <f t="shared" si="19"/>
        <v>1.3</v>
      </c>
      <c r="T239">
        <f t="shared" si="20"/>
        <v>2.6285714285714286</v>
      </c>
    </row>
    <row r="240" spans="1:20" hidden="1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16"/>
        <v>Women</v>
      </c>
      <c r="N240">
        <f>IF(F240="",AVERAGE(Age),F240)</f>
        <v>8</v>
      </c>
      <c r="O240">
        <f>IF(J240="",AVERAGE(Fare),J240)</f>
        <v>26.25</v>
      </c>
      <c r="P240">
        <f>COUNTIFS(Ticket,I240)</f>
        <v>3</v>
      </c>
      <c r="Q240">
        <f t="shared" si="17"/>
        <v>8.75</v>
      </c>
      <c r="R240">
        <f t="shared" si="18"/>
        <v>3</v>
      </c>
      <c r="S240">
        <f t="shared" si="19"/>
        <v>0.875</v>
      </c>
      <c r="T240">
        <f t="shared" si="20"/>
        <v>3.1142857142857143</v>
      </c>
    </row>
    <row r="241" spans="1:20" hidden="1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16"/>
        <v>Man</v>
      </c>
      <c r="N241">
        <f>IF(F241="",AVERAGE(Age),F241)</f>
        <v>19</v>
      </c>
      <c r="O241">
        <f>IF(J241="",AVERAGE(Fare),J241)</f>
        <v>10.5</v>
      </c>
      <c r="P241">
        <f>COUNTIFS(Ticket,I241)</f>
        <v>1</v>
      </c>
      <c r="Q241">
        <f t="shared" si="17"/>
        <v>10.5</v>
      </c>
      <c r="R241">
        <f t="shared" si="18"/>
        <v>1</v>
      </c>
      <c r="S241">
        <f t="shared" si="19"/>
        <v>1.05</v>
      </c>
      <c r="T241">
        <f t="shared" si="20"/>
        <v>1.2714285714285714</v>
      </c>
    </row>
    <row r="242" spans="1:20" hidden="1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16"/>
        <v>Man</v>
      </c>
      <c r="N242">
        <f>IF(F242="",AVERAGE(Age),F242)</f>
        <v>33</v>
      </c>
      <c r="O242">
        <f>IF(J242="",AVERAGE(Fare),J242)</f>
        <v>12.275</v>
      </c>
      <c r="P242">
        <f>COUNTIFS(Ticket,I242)</f>
        <v>1</v>
      </c>
      <c r="Q242">
        <f t="shared" si="17"/>
        <v>12.275</v>
      </c>
      <c r="R242">
        <f t="shared" si="18"/>
        <v>1</v>
      </c>
      <c r="S242">
        <f t="shared" si="19"/>
        <v>1.2275</v>
      </c>
      <c r="T242">
        <f t="shared" si="20"/>
        <v>1.4714285714285715</v>
      </c>
    </row>
    <row r="243" spans="1:20" hidden="1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16"/>
        <v>Women</v>
      </c>
      <c r="N243">
        <f>IF(F243="",AVERAGE(Age),F243)</f>
        <v>29.881137667304014</v>
      </c>
      <c r="O243">
        <f>IF(J243="",AVERAGE(Fare),J243)</f>
        <v>14.4542</v>
      </c>
      <c r="P243">
        <f>COUNTIFS(Ticket,I243)</f>
        <v>2</v>
      </c>
      <c r="Q243">
        <f t="shared" si="17"/>
        <v>7.2271000000000001</v>
      </c>
      <c r="R243">
        <f t="shared" si="18"/>
        <v>2</v>
      </c>
      <c r="S243">
        <f t="shared" si="19"/>
        <v>0.72270999999999996</v>
      </c>
      <c r="T243">
        <f t="shared" si="20"/>
        <v>2.4268733952472004</v>
      </c>
    </row>
    <row r="244" spans="1:20" hidden="1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16"/>
        <v>Women</v>
      </c>
      <c r="N244">
        <f>IF(F244="",AVERAGE(Age),F244)</f>
        <v>29.881137667304014</v>
      </c>
      <c r="O244">
        <f>IF(J244="",AVERAGE(Fare),J244)</f>
        <v>15.5</v>
      </c>
      <c r="P244">
        <f>COUNTIFS(Ticket,I244)</f>
        <v>2</v>
      </c>
      <c r="Q244">
        <f t="shared" si="17"/>
        <v>7.75</v>
      </c>
      <c r="R244">
        <f t="shared" si="18"/>
        <v>2</v>
      </c>
      <c r="S244">
        <f t="shared" si="19"/>
        <v>0.77500000000000002</v>
      </c>
      <c r="T244">
        <f t="shared" si="20"/>
        <v>2.4268733952472004</v>
      </c>
    </row>
    <row r="245" spans="1:20" hidden="1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16"/>
        <v>Man</v>
      </c>
      <c r="N245">
        <f>IF(F245="",AVERAGE(Age),F245)</f>
        <v>29</v>
      </c>
      <c r="O245">
        <f>IF(J245="",AVERAGE(Fare),J245)</f>
        <v>10.5</v>
      </c>
      <c r="P245">
        <f>COUNTIFS(Ticket,I245)</f>
        <v>1</v>
      </c>
      <c r="Q245">
        <f t="shared" si="17"/>
        <v>10.5</v>
      </c>
      <c r="R245">
        <f t="shared" si="18"/>
        <v>1</v>
      </c>
      <c r="S245">
        <f t="shared" si="19"/>
        <v>1.05</v>
      </c>
      <c r="T245">
        <f t="shared" si="20"/>
        <v>1.4142857142857144</v>
      </c>
    </row>
    <row r="246" spans="1:20" hidden="1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16"/>
        <v>Man</v>
      </c>
      <c r="N246">
        <f>IF(F246="",AVERAGE(Age),F246)</f>
        <v>22</v>
      </c>
      <c r="O246">
        <f>IF(J246="",AVERAGE(Fare),J246)</f>
        <v>7.125</v>
      </c>
      <c r="P246">
        <f>COUNTIFS(Ticket,I246)</f>
        <v>1</v>
      </c>
      <c r="Q246">
        <f t="shared" si="17"/>
        <v>7.125</v>
      </c>
      <c r="R246">
        <f t="shared" si="18"/>
        <v>1</v>
      </c>
      <c r="S246">
        <f t="shared" si="19"/>
        <v>0.71250000000000002</v>
      </c>
      <c r="T246">
        <f t="shared" si="20"/>
        <v>1.3142857142857143</v>
      </c>
    </row>
    <row r="247" spans="1:20" hidden="1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16"/>
        <v>Man</v>
      </c>
      <c r="N247">
        <f>IF(F247="",AVERAGE(Age),F247)</f>
        <v>30</v>
      </c>
      <c r="O247">
        <f>IF(J247="",AVERAGE(Fare),J247)</f>
        <v>7.2249999999999996</v>
      </c>
      <c r="P247">
        <f>COUNTIFS(Ticket,I247)</f>
        <v>1</v>
      </c>
      <c r="Q247">
        <f t="shared" si="17"/>
        <v>7.2249999999999996</v>
      </c>
      <c r="R247">
        <f t="shared" si="18"/>
        <v>1</v>
      </c>
      <c r="S247">
        <f t="shared" si="19"/>
        <v>0.72249999999999992</v>
      </c>
      <c r="T247">
        <f t="shared" si="20"/>
        <v>1.4285714285714286</v>
      </c>
    </row>
    <row r="248" spans="1:20" hidden="1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16"/>
        <v>Man</v>
      </c>
      <c r="N248">
        <f>IF(F248="",AVERAGE(Age),F248)</f>
        <v>44</v>
      </c>
      <c r="O248">
        <f>IF(J248="",AVERAGE(Fare),J248)</f>
        <v>90</v>
      </c>
      <c r="P248">
        <f>COUNTIFS(Ticket,I248)</f>
        <v>3</v>
      </c>
      <c r="Q248">
        <f t="shared" si="17"/>
        <v>30</v>
      </c>
      <c r="R248">
        <f t="shared" si="18"/>
        <v>3</v>
      </c>
      <c r="S248">
        <f t="shared" si="19"/>
        <v>3</v>
      </c>
      <c r="T248">
        <f t="shared" si="20"/>
        <v>3.6285714285714286</v>
      </c>
    </row>
    <row r="249" spans="1:20" hidden="1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16"/>
        <v>Women</v>
      </c>
      <c r="N249">
        <f>IF(F249="",AVERAGE(Age),F249)</f>
        <v>25</v>
      </c>
      <c r="O249">
        <f>IF(J249="",AVERAGE(Fare),J249)</f>
        <v>7.7750000000000004</v>
      </c>
      <c r="P249">
        <f>COUNTIFS(Ticket,I249)</f>
        <v>1</v>
      </c>
      <c r="Q249">
        <f t="shared" si="17"/>
        <v>7.7750000000000004</v>
      </c>
      <c r="R249">
        <f t="shared" si="18"/>
        <v>1</v>
      </c>
      <c r="S249">
        <f t="shared" si="19"/>
        <v>0.77750000000000008</v>
      </c>
      <c r="T249">
        <f t="shared" si="20"/>
        <v>1.3571428571428572</v>
      </c>
    </row>
    <row r="250" spans="1:20" hidden="1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16"/>
        <v>Women</v>
      </c>
      <c r="N250">
        <f>IF(F250="",AVERAGE(Age),F250)</f>
        <v>24</v>
      </c>
      <c r="O250">
        <f>IF(J250="",AVERAGE(Fare),J250)</f>
        <v>14.5</v>
      </c>
      <c r="P250">
        <f>COUNTIFS(Ticket,I250)</f>
        <v>2</v>
      </c>
      <c r="Q250">
        <f t="shared" si="17"/>
        <v>7.25</v>
      </c>
      <c r="R250">
        <f t="shared" si="18"/>
        <v>3</v>
      </c>
      <c r="S250">
        <f t="shared" si="19"/>
        <v>0.72499999999999998</v>
      </c>
      <c r="T250">
        <f t="shared" si="20"/>
        <v>3.342857142857143</v>
      </c>
    </row>
    <row r="251" spans="1:20" hidden="1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16"/>
        <v>Man</v>
      </c>
      <c r="N251">
        <f>IF(F251="",AVERAGE(Age),F251)</f>
        <v>37</v>
      </c>
      <c r="O251">
        <f>IF(J251="",AVERAGE(Fare),J251)</f>
        <v>52.554200000000002</v>
      </c>
      <c r="P251">
        <f>COUNTIFS(Ticket,I251)</f>
        <v>2</v>
      </c>
      <c r="Q251">
        <f t="shared" si="17"/>
        <v>26.277100000000001</v>
      </c>
      <c r="R251">
        <f t="shared" si="18"/>
        <v>3</v>
      </c>
      <c r="S251">
        <f t="shared" si="19"/>
        <v>2.62771</v>
      </c>
      <c r="T251">
        <f t="shared" si="20"/>
        <v>3.5285714285714285</v>
      </c>
    </row>
    <row r="252" spans="1:20" hidden="1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16"/>
        <v>Man</v>
      </c>
      <c r="N252">
        <f>IF(F252="",AVERAGE(Age),F252)</f>
        <v>54</v>
      </c>
      <c r="O252">
        <f>IF(J252="",AVERAGE(Fare),J252)</f>
        <v>26</v>
      </c>
      <c r="P252">
        <f>COUNTIFS(Ticket,I252)</f>
        <v>2</v>
      </c>
      <c r="Q252">
        <f t="shared" si="17"/>
        <v>13</v>
      </c>
      <c r="R252">
        <f t="shared" si="18"/>
        <v>2</v>
      </c>
      <c r="S252">
        <f t="shared" si="19"/>
        <v>1.3</v>
      </c>
      <c r="T252">
        <f t="shared" si="20"/>
        <v>2.7714285714285714</v>
      </c>
    </row>
    <row r="253" spans="1:20" hidden="1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16"/>
        <v>Man</v>
      </c>
      <c r="N253">
        <f>IF(F253="",AVERAGE(Age),F253)</f>
        <v>29.881137667304014</v>
      </c>
      <c r="O253">
        <f>IF(J253="",AVERAGE(Fare),J253)</f>
        <v>7.25</v>
      </c>
      <c r="P253">
        <f>COUNTIFS(Ticket,I253)</f>
        <v>1</v>
      </c>
      <c r="Q253">
        <f t="shared" si="17"/>
        <v>7.25</v>
      </c>
      <c r="R253">
        <f t="shared" si="18"/>
        <v>1</v>
      </c>
      <c r="S253">
        <f t="shared" si="19"/>
        <v>0.72499999999999998</v>
      </c>
      <c r="T253">
        <f t="shared" si="20"/>
        <v>1.4268733952472001</v>
      </c>
    </row>
    <row r="254" spans="1:20" hidden="1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16"/>
        <v>Women</v>
      </c>
      <c r="N254">
        <f>IF(F254="",AVERAGE(Age),F254)</f>
        <v>29</v>
      </c>
      <c r="O254">
        <f>IF(J254="",AVERAGE(Fare),J254)</f>
        <v>10.4625</v>
      </c>
      <c r="P254">
        <f>COUNTIFS(Ticket,I254)</f>
        <v>2</v>
      </c>
      <c r="Q254">
        <f t="shared" si="17"/>
        <v>5.2312500000000002</v>
      </c>
      <c r="R254">
        <f t="shared" si="18"/>
        <v>3</v>
      </c>
      <c r="S254">
        <f t="shared" si="19"/>
        <v>0.52312500000000006</v>
      </c>
      <c r="T254">
        <f t="shared" si="20"/>
        <v>3.4142857142857141</v>
      </c>
    </row>
    <row r="255" spans="1:20" hidden="1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16"/>
        <v>Man</v>
      </c>
      <c r="N255">
        <f>IF(F255="",AVERAGE(Age),F255)</f>
        <v>62</v>
      </c>
      <c r="O255">
        <f>IF(J255="",AVERAGE(Fare),J255)</f>
        <v>26.55</v>
      </c>
      <c r="P255">
        <f>COUNTIFS(Ticket,I255)</f>
        <v>1</v>
      </c>
      <c r="Q255">
        <f t="shared" si="17"/>
        <v>26.55</v>
      </c>
      <c r="R255">
        <f t="shared" si="18"/>
        <v>1</v>
      </c>
      <c r="S255">
        <f t="shared" si="19"/>
        <v>2.6550000000000002</v>
      </c>
      <c r="T255">
        <f t="shared" si="20"/>
        <v>1.8857142857142857</v>
      </c>
    </row>
    <row r="256" spans="1:20" hidden="1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16"/>
        <v>Man</v>
      </c>
      <c r="N256">
        <f>IF(F256="",AVERAGE(Age),F256)</f>
        <v>30</v>
      </c>
      <c r="O256">
        <f>IF(J256="",AVERAGE(Fare),J256)</f>
        <v>16.100000000000001</v>
      </c>
      <c r="P256">
        <f>COUNTIFS(Ticket,I256)</f>
        <v>2</v>
      </c>
      <c r="Q256">
        <f t="shared" si="17"/>
        <v>8.0500000000000007</v>
      </c>
      <c r="R256">
        <f t="shared" si="18"/>
        <v>2</v>
      </c>
      <c r="S256">
        <f t="shared" si="19"/>
        <v>0.80500000000000005</v>
      </c>
      <c r="T256">
        <f t="shared" si="20"/>
        <v>2.4285714285714284</v>
      </c>
    </row>
    <row r="257" spans="1:20" hidden="1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16"/>
        <v>Women</v>
      </c>
      <c r="N257">
        <f>IF(F257="",AVERAGE(Age),F257)</f>
        <v>41</v>
      </c>
      <c r="O257">
        <f>IF(J257="",AVERAGE(Fare),J257)</f>
        <v>20.212499999999999</v>
      </c>
      <c r="P257">
        <f>COUNTIFS(Ticket,I257)</f>
        <v>3</v>
      </c>
      <c r="Q257">
        <f t="shared" si="17"/>
        <v>6.7374999999999998</v>
      </c>
      <c r="R257">
        <f t="shared" si="18"/>
        <v>3</v>
      </c>
      <c r="S257">
        <f t="shared" si="19"/>
        <v>0.67374999999999996</v>
      </c>
      <c r="T257">
        <f t="shared" si="20"/>
        <v>3.5857142857142859</v>
      </c>
    </row>
    <row r="258" spans="1:20" hidden="1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16"/>
        <v>Women</v>
      </c>
      <c r="N258">
        <f>IF(F258="",AVERAGE(Age),F258)</f>
        <v>29</v>
      </c>
      <c r="O258">
        <f>IF(J258="",AVERAGE(Fare),J258)</f>
        <v>15.245799999999999</v>
      </c>
      <c r="P258">
        <f>COUNTIFS(Ticket,I258)</f>
        <v>3</v>
      </c>
      <c r="Q258">
        <f t="shared" si="17"/>
        <v>5.0819333333333327</v>
      </c>
      <c r="R258">
        <f t="shared" si="18"/>
        <v>3</v>
      </c>
      <c r="S258">
        <f t="shared" si="19"/>
        <v>0.50819333333333327</v>
      </c>
      <c r="T258">
        <f t="shared" si="20"/>
        <v>3.4142857142857141</v>
      </c>
    </row>
    <row r="259" spans="1:20" hidden="1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16"/>
        <v>Women</v>
      </c>
      <c r="N259">
        <f>IF(F259="",AVERAGE(Age),F259)</f>
        <v>29.881137667304014</v>
      </c>
      <c r="O259">
        <f>IF(J259="",AVERAGE(Fare),J259)</f>
        <v>79.2</v>
      </c>
      <c r="P259">
        <f>COUNTIFS(Ticket,I259)</f>
        <v>2</v>
      </c>
      <c r="Q259">
        <f t="shared" si="17"/>
        <v>39.6</v>
      </c>
      <c r="R259">
        <f t="shared" si="18"/>
        <v>1</v>
      </c>
      <c r="S259">
        <f t="shared" si="19"/>
        <v>3.96</v>
      </c>
      <c r="T259">
        <f t="shared" si="20"/>
        <v>1.4268733952472001</v>
      </c>
    </row>
    <row r="260" spans="1:20" hidden="1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21">IF(IFERROR(FIND("Master",D260),0)&gt;0,"Boy",IF(E260="female","Women","Man"))</f>
        <v>Women</v>
      </c>
      <c r="N260">
        <f>IF(F260="",AVERAGE(Age),F260)</f>
        <v>30</v>
      </c>
      <c r="O260">
        <f>IF(J260="",AVERAGE(Fare),J260)</f>
        <v>86.5</v>
      </c>
      <c r="P260">
        <f>COUNTIFS(Ticket,I260)</f>
        <v>3</v>
      </c>
      <c r="Q260">
        <f t="shared" ref="Q260:Q323" si="22">O260/P260</f>
        <v>28.833333333333332</v>
      </c>
      <c r="R260">
        <f t="shared" ref="R260:R323" si="23">SUM(G260:H260)+1</f>
        <v>1</v>
      </c>
      <c r="S260">
        <f t="shared" ref="S260:S323" si="24">O260/(P260*10)</f>
        <v>2.8833333333333333</v>
      </c>
      <c r="T260">
        <f t="shared" ref="T260:T323" si="25">R260+(N260/70)</f>
        <v>1.4285714285714286</v>
      </c>
    </row>
    <row r="261" spans="1:20" hidden="1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21"/>
        <v>Women</v>
      </c>
      <c r="N261">
        <f>IF(F261="",AVERAGE(Age),F261)</f>
        <v>35</v>
      </c>
      <c r="O261">
        <f>IF(J261="",AVERAGE(Fare),J261)</f>
        <v>512.32920000000001</v>
      </c>
      <c r="P261">
        <f>COUNTIFS(Ticket,I261)</f>
        <v>4</v>
      </c>
      <c r="Q261">
        <f t="shared" si="22"/>
        <v>128.0823</v>
      </c>
      <c r="R261">
        <f t="shared" si="23"/>
        <v>1</v>
      </c>
      <c r="S261">
        <f t="shared" si="24"/>
        <v>12.80823</v>
      </c>
      <c r="T261">
        <f t="shared" si="25"/>
        <v>1.5</v>
      </c>
    </row>
    <row r="262" spans="1:20" hidden="1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21"/>
        <v>Women</v>
      </c>
      <c r="N262">
        <f>IF(F262="",AVERAGE(Age),F262)</f>
        <v>50</v>
      </c>
      <c r="O262">
        <f>IF(J262="",AVERAGE(Fare),J262)</f>
        <v>26</v>
      </c>
      <c r="P262">
        <f>COUNTIFS(Ticket,I262)</f>
        <v>2</v>
      </c>
      <c r="Q262">
        <f t="shared" si="22"/>
        <v>13</v>
      </c>
      <c r="R262">
        <f t="shared" si="23"/>
        <v>2</v>
      </c>
      <c r="S262">
        <f t="shared" si="24"/>
        <v>1.3</v>
      </c>
      <c r="T262">
        <f t="shared" si="25"/>
        <v>2.7142857142857144</v>
      </c>
    </row>
    <row r="263" spans="1:20" hidden="1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21"/>
        <v>Man</v>
      </c>
      <c r="N263">
        <f>IF(F263="",AVERAGE(Age),F263)</f>
        <v>29.881137667304014</v>
      </c>
      <c r="O263">
        <f>IF(J263="",AVERAGE(Fare),J263)</f>
        <v>7.75</v>
      </c>
      <c r="P263">
        <f>COUNTIFS(Ticket,I263)</f>
        <v>1</v>
      </c>
      <c r="Q263">
        <f t="shared" si="22"/>
        <v>7.75</v>
      </c>
      <c r="R263">
        <f t="shared" si="23"/>
        <v>1</v>
      </c>
      <c r="S263">
        <f t="shared" si="24"/>
        <v>0.77500000000000002</v>
      </c>
      <c r="T263">
        <f t="shared" si="25"/>
        <v>1.4268733952472001</v>
      </c>
    </row>
    <row r="264" spans="1:20" hidden="1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21"/>
        <v>Boy</v>
      </c>
      <c r="N264">
        <f>IF(F264="",AVERAGE(Age),F264)</f>
        <v>3</v>
      </c>
      <c r="O264">
        <f>IF(J264="",AVERAGE(Fare),J264)</f>
        <v>31.387499999999999</v>
      </c>
      <c r="P264">
        <f>COUNTIFS(Ticket,I264)</f>
        <v>7</v>
      </c>
      <c r="Q264">
        <f t="shared" si="22"/>
        <v>4.4839285714285717</v>
      </c>
      <c r="R264">
        <f t="shared" si="23"/>
        <v>7</v>
      </c>
      <c r="S264">
        <f t="shared" si="24"/>
        <v>0.44839285714285715</v>
      </c>
      <c r="T264">
        <f t="shared" si="25"/>
        <v>7.0428571428571427</v>
      </c>
    </row>
    <row r="265" spans="1:20" hidden="1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21"/>
        <v>Man</v>
      </c>
      <c r="N265">
        <f>IF(F265="",AVERAGE(Age),F265)</f>
        <v>52</v>
      </c>
      <c r="O265">
        <f>IF(J265="",AVERAGE(Fare),J265)</f>
        <v>79.650000000000006</v>
      </c>
      <c r="P265">
        <f>COUNTIFS(Ticket,I265)</f>
        <v>3</v>
      </c>
      <c r="Q265">
        <f t="shared" si="22"/>
        <v>26.55</v>
      </c>
      <c r="R265">
        <f t="shared" si="23"/>
        <v>3</v>
      </c>
      <c r="S265">
        <f t="shared" si="24"/>
        <v>2.6550000000000002</v>
      </c>
      <c r="T265">
        <f t="shared" si="25"/>
        <v>3.7428571428571429</v>
      </c>
    </row>
    <row r="266" spans="1:20" hidden="1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21"/>
        <v>Man</v>
      </c>
      <c r="N266">
        <f>IF(F266="",AVERAGE(Age),F266)</f>
        <v>40</v>
      </c>
      <c r="O266">
        <f>IF(J266="",AVERAGE(Fare),J266)</f>
        <v>0</v>
      </c>
      <c r="P266">
        <f>COUNTIFS(Ticket,I266)</f>
        <v>1</v>
      </c>
      <c r="Q266">
        <f t="shared" si="22"/>
        <v>0</v>
      </c>
      <c r="R266">
        <f t="shared" si="23"/>
        <v>1</v>
      </c>
      <c r="S266">
        <f t="shared" si="24"/>
        <v>0</v>
      </c>
      <c r="T266">
        <f t="shared" si="25"/>
        <v>1.5714285714285714</v>
      </c>
    </row>
    <row r="267" spans="1:20" hidden="1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21"/>
        <v>Women</v>
      </c>
      <c r="N267">
        <f>IF(F267="",AVERAGE(Age),F267)</f>
        <v>29.881137667304014</v>
      </c>
      <c r="O267">
        <f>IF(J267="",AVERAGE(Fare),J267)</f>
        <v>7.75</v>
      </c>
      <c r="P267">
        <f>COUNTIFS(Ticket,I267)</f>
        <v>1</v>
      </c>
      <c r="Q267">
        <f t="shared" si="22"/>
        <v>7.75</v>
      </c>
      <c r="R267">
        <f t="shared" si="23"/>
        <v>1</v>
      </c>
      <c r="S267">
        <f t="shared" si="24"/>
        <v>0.77500000000000002</v>
      </c>
      <c r="T267">
        <f t="shared" si="25"/>
        <v>1.4268733952472001</v>
      </c>
    </row>
    <row r="268" spans="1:20" hidden="1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21"/>
        <v>Man</v>
      </c>
      <c r="N268">
        <f>IF(F268="",AVERAGE(Age),F268)</f>
        <v>36</v>
      </c>
      <c r="O268">
        <f>IF(J268="",AVERAGE(Fare),J268)</f>
        <v>10.5</v>
      </c>
      <c r="P268">
        <f>COUNTIFS(Ticket,I268)</f>
        <v>1</v>
      </c>
      <c r="Q268">
        <f t="shared" si="22"/>
        <v>10.5</v>
      </c>
      <c r="R268">
        <f t="shared" si="23"/>
        <v>1</v>
      </c>
      <c r="S268">
        <f t="shared" si="24"/>
        <v>1.05</v>
      </c>
      <c r="T268">
        <f t="shared" si="25"/>
        <v>1.5142857142857142</v>
      </c>
    </row>
    <row r="269" spans="1:20" hidden="1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21"/>
        <v>Man</v>
      </c>
      <c r="N269">
        <f>IF(F269="",AVERAGE(Age),F269)</f>
        <v>16</v>
      </c>
      <c r="O269">
        <f>IF(J269="",AVERAGE(Fare),J269)</f>
        <v>39.6875</v>
      </c>
      <c r="P269">
        <f>COUNTIFS(Ticket,I269)</f>
        <v>7</v>
      </c>
      <c r="Q269">
        <f t="shared" si="22"/>
        <v>5.6696428571428568</v>
      </c>
      <c r="R269">
        <f t="shared" si="23"/>
        <v>6</v>
      </c>
      <c r="S269">
        <f t="shared" si="24"/>
        <v>0.5669642857142857</v>
      </c>
      <c r="T269">
        <f t="shared" si="25"/>
        <v>6.2285714285714286</v>
      </c>
    </row>
    <row r="270" spans="1:20" hidden="1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21"/>
        <v>Man</v>
      </c>
      <c r="N270">
        <f>IF(F270="",AVERAGE(Age),F270)</f>
        <v>25</v>
      </c>
      <c r="O270">
        <f>IF(J270="",AVERAGE(Fare),J270)</f>
        <v>7.7750000000000004</v>
      </c>
      <c r="P270">
        <f>COUNTIFS(Ticket,I270)</f>
        <v>1</v>
      </c>
      <c r="Q270">
        <f t="shared" si="22"/>
        <v>7.7750000000000004</v>
      </c>
      <c r="R270">
        <f t="shared" si="23"/>
        <v>2</v>
      </c>
      <c r="S270">
        <f t="shared" si="24"/>
        <v>0.77750000000000008</v>
      </c>
      <c r="T270">
        <f t="shared" si="25"/>
        <v>2.3571428571428572</v>
      </c>
    </row>
    <row r="271" spans="1:20" hidden="1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21"/>
        <v>Women</v>
      </c>
      <c r="N271">
        <f>IF(F271="",AVERAGE(Age),F271)</f>
        <v>58</v>
      </c>
      <c r="O271">
        <f>IF(J271="",AVERAGE(Fare),J271)</f>
        <v>153.46250000000001</v>
      </c>
      <c r="P271">
        <f>COUNTIFS(Ticket,I271)</f>
        <v>3</v>
      </c>
      <c r="Q271">
        <f t="shared" si="22"/>
        <v>51.154166666666669</v>
      </c>
      <c r="R271">
        <f t="shared" si="23"/>
        <v>2</v>
      </c>
      <c r="S271">
        <f t="shared" si="24"/>
        <v>5.1154166666666665</v>
      </c>
      <c r="T271">
        <f t="shared" si="25"/>
        <v>2.8285714285714287</v>
      </c>
    </row>
    <row r="272" spans="1:20" hidden="1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21"/>
        <v>Women</v>
      </c>
      <c r="N272">
        <f>IF(F272="",AVERAGE(Age),F272)</f>
        <v>35</v>
      </c>
      <c r="O272">
        <f>IF(J272="",AVERAGE(Fare),J272)</f>
        <v>135.63329999999999</v>
      </c>
      <c r="P272">
        <f>COUNTIFS(Ticket,I272)</f>
        <v>4</v>
      </c>
      <c r="Q272">
        <f t="shared" si="22"/>
        <v>33.908324999999998</v>
      </c>
      <c r="R272">
        <f t="shared" si="23"/>
        <v>1</v>
      </c>
      <c r="S272">
        <f t="shared" si="24"/>
        <v>3.3908324999999997</v>
      </c>
      <c r="T272">
        <f t="shared" si="25"/>
        <v>1.5</v>
      </c>
    </row>
    <row r="273" spans="1:20" hidden="1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21"/>
        <v>Man</v>
      </c>
      <c r="N273">
        <f>IF(F273="",AVERAGE(Age),F273)</f>
        <v>29.881137667304014</v>
      </c>
      <c r="O273">
        <f>IF(J273="",AVERAGE(Fare),J273)</f>
        <v>31</v>
      </c>
      <c r="P273">
        <f>COUNTIFS(Ticket,I273)</f>
        <v>2</v>
      </c>
      <c r="Q273">
        <f t="shared" si="22"/>
        <v>15.5</v>
      </c>
      <c r="R273">
        <f t="shared" si="23"/>
        <v>1</v>
      </c>
      <c r="S273">
        <f t="shared" si="24"/>
        <v>1.55</v>
      </c>
      <c r="T273">
        <f t="shared" si="25"/>
        <v>1.4268733952472001</v>
      </c>
    </row>
    <row r="274" spans="1:20" hidden="1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21"/>
        <v>Man</v>
      </c>
      <c r="N274">
        <f>IF(F274="",AVERAGE(Age),F274)</f>
        <v>25</v>
      </c>
      <c r="O274">
        <f>IF(J274="",AVERAGE(Fare),J274)</f>
        <v>0</v>
      </c>
      <c r="P274">
        <f>COUNTIFS(Ticket,I274)</f>
        <v>4</v>
      </c>
      <c r="Q274">
        <f t="shared" si="22"/>
        <v>0</v>
      </c>
      <c r="R274">
        <f t="shared" si="23"/>
        <v>1</v>
      </c>
      <c r="S274">
        <f t="shared" si="24"/>
        <v>0</v>
      </c>
      <c r="T274">
        <f t="shared" si="25"/>
        <v>1.3571428571428572</v>
      </c>
    </row>
    <row r="275" spans="1:20" hidden="1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21"/>
        <v>Women</v>
      </c>
      <c r="N275">
        <f>IF(F275="",AVERAGE(Age),F275)</f>
        <v>41</v>
      </c>
      <c r="O275">
        <f>IF(J275="",AVERAGE(Fare),J275)</f>
        <v>19.5</v>
      </c>
      <c r="P275">
        <f>COUNTIFS(Ticket,I275)</f>
        <v>2</v>
      </c>
      <c r="Q275">
        <f t="shared" si="22"/>
        <v>9.75</v>
      </c>
      <c r="R275">
        <f t="shared" si="23"/>
        <v>2</v>
      </c>
      <c r="S275">
        <f t="shared" si="24"/>
        <v>0.97499999999999998</v>
      </c>
      <c r="T275">
        <f t="shared" si="25"/>
        <v>2.5857142857142859</v>
      </c>
    </row>
    <row r="276" spans="1:20" hidden="1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21"/>
        <v>Man</v>
      </c>
      <c r="N276">
        <f>IF(F276="",AVERAGE(Age),F276)</f>
        <v>37</v>
      </c>
      <c r="O276">
        <f>IF(J276="",AVERAGE(Fare),J276)</f>
        <v>29.7</v>
      </c>
      <c r="P276">
        <f>COUNTIFS(Ticket,I276)</f>
        <v>1</v>
      </c>
      <c r="Q276">
        <f t="shared" si="22"/>
        <v>29.7</v>
      </c>
      <c r="R276">
        <f t="shared" si="23"/>
        <v>2</v>
      </c>
      <c r="S276">
        <f t="shared" si="24"/>
        <v>2.9699999999999998</v>
      </c>
      <c r="T276">
        <f t="shared" si="25"/>
        <v>2.5285714285714285</v>
      </c>
    </row>
    <row r="277" spans="1:20" hidden="1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21"/>
        <v>Women</v>
      </c>
      <c r="N277">
        <f>IF(F277="",AVERAGE(Age),F277)</f>
        <v>29.881137667304014</v>
      </c>
      <c r="O277">
        <f>IF(J277="",AVERAGE(Fare),J277)</f>
        <v>7.75</v>
      </c>
      <c r="P277">
        <f>COUNTIFS(Ticket,I277)</f>
        <v>1</v>
      </c>
      <c r="Q277">
        <f t="shared" si="22"/>
        <v>7.75</v>
      </c>
      <c r="R277">
        <f t="shared" si="23"/>
        <v>1</v>
      </c>
      <c r="S277">
        <f t="shared" si="24"/>
        <v>0.77500000000000002</v>
      </c>
      <c r="T277">
        <f t="shared" si="25"/>
        <v>1.4268733952472001</v>
      </c>
    </row>
    <row r="278" spans="1:20" hidden="1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21"/>
        <v>Women</v>
      </c>
      <c r="N278">
        <f>IF(F278="",AVERAGE(Age),F278)</f>
        <v>63</v>
      </c>
      <c r="O278">
        <f>IF(J278="",AVERAGE(Fare),J278)</f>
        <v>77.958299999999994</v>
      </c>
      <c r="P278">
        <f>COUNTIFS(Ticket,I278)</f>
        <v>3</v>
      </c>
      <c r="Q278">
        <f t="shared" si="22"/>
        <v>25.986099999999997</v>
      </c>
      <c r="R278">
        <f t="shared" si="23"/>
        <v>2</v>
      </c>
      <c r="S278">
        <f t="shared" si="24"/>
        <v>2.5986099999999999</v>
      </c>
      <c r="T278">
        <f t="shared" si="25"/>
        <v>2.9</v>
      </c>
    </row>
    <row r="279" spans="1:20" hidden="1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21"/>
        <v>Women</v>
      </c>
      <c r="N279">
        <f>IF(F279="",AVERAGE(Age),F279)</f>
        <v>45</v>
      </c>
      <c r="O279">
        <f>IF(J279="",AVERAGE(Fare),J279)</f>
        <v>7.75</v>
      </c>
      <c r="P279">
        <f>COUNTIFS(Ticket,I279)</f>
        <v>1</v>
      </c>
      <c r="Q279">
        <f t="shared" si="22"/>
        <v>7.75</v>
      </c>
      <c r="R279">
        <f t="shared" si="23"/>
        <v>1</v>
      </c>
      <c r="S279">
        <f t="shared" si="24"/>
        <v>0.77500000000000002</v>
      </c>
      <c r="T279">
        <f t="shared" si="25"/>
        <v>1.6428571428571428</v>
      </c>
    </row>
    <row r="280" spans="1:20" hidden="1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21"/>
        <v>Man</v>
      </c>
      <c r="N280">
        <f>IF(F280="",AVERAGE(Age),F280)</f>
        <v>29.881137667304014</v>
      </c>
      <c r="O280">
        <f>IF(J280="",AVERAGE(Fare),J280)</f>
        <v>0</v>
      </c>
      <c r="P280">
        <f>COUNTIFS(Ticket,I280)</f>
        <v>3</v>
      </c>
      <c r="Q280">
        <f t="shared" si="22"/>
        <v>0</v>
      </c>
      <c r="R280">
        <f t="shared" si="23"/>
        <v>1</v>
      </c>
      <c r="S280">
        <f t="shared" si="24"/>
        <v>0</v>
      </c>
      <c r="T280">
        <f t="shared" si="25"/>
        <v>1.4268733952472001</v>
      </c>
    </row>
    <row r="281" spans="1:20" hidden="1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21"/>
        <v>Boy</v>
      </c>
      <c r="N281">
        <f>IF(F281="",AVERAGE(Age),F281)</f>
        <v>7</v>
      </c>
      <c r="O281">
        <f>IF(J281="",AVERAGE(Fare),J281)</f>
        <v>29.125</v>
      </c>
      <c r="P281">
        <f>COUNTIFS(Ticket,I281)</f>
        <v>6</v>
      </c>
      <c r="Q281">
        <f t="shared" si="22"/>
        <v>4.854166666666667</v>
      </c>
      <c r="R281">
        <f t="shared" si="23"/>
        <v>6</v>
      </c>
      <c r="S281">
        <f t="shared" si="24"/>
        <v>0.48541666666666666</v>
      </c>
      <c r="T281">
        <f t="shared" si="25"/>
        <v>6.1</v>
      </c>
    </row>
    <row r="282" spans="1:20" hidden="1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21"/>
        <v>Women</v>
      </c>
      <c r="N282">
        <f>IF(F282="",AVERAGE(Age),F282)</f>
        <v>35</v>
      </c>
      <c r="O282">
        <f>IF(J282="",AVERAGE(Fare),J282)</f>
        <v>20.25</v>
      </c>
      <c r="P282">
        <f>COUNTIFS(Ticket,I282)</f>
        <v>3</v>
      </c>
      <c r="Q282">
        <f t="shared" si="22"/>
        <v>6.75</v>
      </c>
      <c r="R282">
        <f t="shared" si="23"/>
        <v>3</v>
      </c>
      <c r="S282">
        <f t="shared" si="24"/>
        <v>0.67500000000000004</v>
      </c>
      <c r="T282">
        <f t="shared" si="25"/>
        <v>3.5</v>
      </c>
    </row>
    <row r="283" spans="1:20" hidden="1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21"/>
        <v>Man</v>
      </c>
      <c r="N283">
        <f>IF(F283="",AVERAGE(Age),F283)</f>
        <v>65</v>
      </c>
      <c r="O283">
        <f>IF(J283="",AVERAGE(Fare),J283)</f>
        <v>7.75</v>
      </c>
      <c r="P283">
        <f>COUNTIFS(Ticket,I283)</f>
        <v>1</v>
      </c>
      <c r="Q283">
        <f t="shared" si="22"/>
        <v>7.75</v>
      </c>
      <c r="R283">
        <f t="shared" si="23"/>
        <v>1</v>
      </c>
      <c r="S283">
        <f t="shared" si="24"/>
        <v>0.77500000000000002</v>
      </c>
      <c r="T283">
        <f t="shared" si="25"/>
        <v>1.9285714285714286</v>
      </c>
    </row>
    <row r="284" spans="1:20" hidden="1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21"/>
        <v>Man</v>
      </c>
      <c r="N284">
        <f>IF(F284="",AVERAGE(Age),F284)</f>
        <v>28</v>
      </c>
      <c r="O284">
        <f>IF(J284="",AVERAGE(Fare),J284)</f>
        <v>7.8541999999999996</v>
      </c>
      <c r="P284">
        <f>COUNTIFS(Ticket,I284)</f>
        <v>1</v>
      </c>
      <c r="Q284">
        <f t="shared" si="22"/>
        <v>7.8541999999999996</v>
      </c>
      <c r="R284">
        <f t="shared" si="23"/>
        <v>1</v>
      </c>
      <c r="S284">
        <f t="shared" si="24"/>
        <v>0.78542000000000001</v>
      </c>
      <c r="T284">
        <f t="shared" si="25"/>
        <v>1.4</v>
      </c>
    </row>
    <row r="285" spans="1:20" hidden="1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21"/>
        <v>Man</v>
      </c>
      <c r="N285">
        <f>IF(F285="",AVERAGE(Age),F285)</f>
        <v>16</v>
      </c>
      <c r="O285">
        <f>IF(J285="",AVERAGE(Fare),J285)</f>
        <v>9.5</v>
      </c>
      <c r="P285">
        <f>COUNTIFS(Ticket,I285)</f>
        <v>1</v>
      </c>
      <c r="Q285">
        <f t="shared" si="22"/>
        <v>9.5</v>
      </c>
      <c r="R285">
        <f t="shared" si="23"/>
        <v>1</v>
      </c>
      <c r="S285">
        <f t="shared" si="24"/>
        <v>0.95</v>
      </c>
      <c r="T285">
        <f t="shared" si="25"/>
        <v>1.2285714285714286</v>
      </c>
    </row>
    <row r="286" spans="1:20" hidden="1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21"/>
        <v>Man</v>
      </c>
      <c r="N286">
        <f>IF(F286="",AVERAGE(Age),F286)</f>
        <v>19</v>
      </c>
      <c r="O286">
        <f>IF(J286="",AVERAGE(Fare),J286)</f>
        <v>8.0500000000000007</v>
      </c>
      <c r="P286">
        <f>COUNTIFS(Ticket,I286)</f>
        <v>1</v>
      </c>
      <c r="Q286">
        <f t="shared" si="22"/>
        <v>8.0500000000000007</v>
      </c>
      <c r="R286">
        <f t="shared" si="23"/>
        <v>1</v>
      </c>
      <c r="S286">
        <f t="shared" si="24"/>
        <v>0.80500000000000005</v>
      </c>
      <c r="T286">
        <f t="shared" si="25"/>
        <v>1.2714285714285714</v>
      </c>
    </row>
    <row r="287" spans="1:20" hidden="1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21"/>
        <v>Man</v>
      </c>
      <c r="N287">
        <f>IF(F287="",AVERAGE(Age),F287)</f>
        <v>29.881137667304014</v>
      </c>
      <c r="O287">
        <f>IF(J287="",AVERAGE(Fare),J287)</f>
        <v>26</v>
      </c>
      <c r="P287">
        <f>COUNTIFS(Ticket,I287)</f>
        <v>1</v>
      </c>
      <c r="Q287">
        <f t="shared" si="22"/>
        <v>26</v>
      </c>
      <c r="R287">
        <f t="shared" si="23"/>
        <v>1</v>
      </c>
      <c r="S287">
        <f t="shared" si="24"/>
        <v>2.6</v>
      </c>
      <c r="T287">
        <f t="shared" si="25"/>
        <v>1.4268733952472001</v>
      </c>
    </row>
    <row r="288" spans="1:20" hidden="1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21"/>
        <v>Man</v>
      </c>
      <c r="N288">
        <f>IF(F288="",AVERAGE(Age),F288)</f>
        <v>33</v>
      </c>
      <c r="O288">
        <f>IF(J288="",AVERAGE(Fare),J288)</f>
        <v>8.6624999999999996</v>
      </c>
      <c r="P288">
        <f>COUNTIFS(Ticket,I288)</f>
        <v>1</v>
      </c>
      <c r="Q288">
        <f t="shared" si="22"/>
        <v>8.6624999999999996</v>
      </c>
      <c r="R288">
        <f t="shared" si="23"/>
        <v>1</v>
      </c>
      <c r="S288">
        <f t="shared" si="24"/>
        <v>0.86624999999999996</v>
      </c>
      <c r="T288">
        <f t="shared" si="25"/>
        <v>1.4714285714285715</v>
      </c>
    </row>
    <row r="289" spans="1:20" hidden="1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21"/>
        <v>Man</v>
      </c>
      <c r="N289">
        <f>IF(F289="",AVERAGE(Age),F289)</f>
        <v>30</v>
      </c>
      <c r="O289">
        <f>IF(J289="",AVERAGE(Fare),J289)</f>
        <v>9.5</v>
      </c>
      <c r="P289">
        <f>COUNTIFS(Ticket,I289)</f>
        <v>1</v>
      </c>
      <c r="Q289">
        <f t="shared" si="22"/>
        <v>9.5</v>
      </c>
      <c r="R289">
        <f t="shared" si="23"/>
        <v>1</v>
      </c>
      <c r="S289">
        <f t="shared" si="24"/>
        <v>0.95</v>
      </c>
      <c r="T289">
        <f t="shared" si="25"/>
        <v>1.4285714285714286</v>
      </c>
    </row>
    <row r="290" spans="1:20" hidden="1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21"/>
        <v>Man</v>
      </c>
      <c r="N290">
        <f>IF(F290="",AVERAGE(Age),F290)</f>
        <v>22</v>
      </c>
      <c r="O290">
        <f>IF(J290="",AVERAGE(Fare),J290)</f>
        <v>7.8958000000000004</v>
      </c>
      <c r="P290">
        <f>COUNTIFS(Ticket,I290)</f>
        <v>1</v>
      </c>
      <c r="Q290">
        <f t="shared" si="22"/>
        <v>7.8958000000000004</v>
      </c>
      <c r="R290">
        <f t="shared" si="23"/>
        <v>1</v>
      </c>
      <c r="S290">
        <f t="shared" si="24"/>
        <v>0.78958000000000006</v>
      </c>
      <c r="T290">
        <f t="shared" si="25"/>
        <v>1.3142857142857143</v>
      </c>
    </row>
    <row r="291" spans="1:20" hidden="1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21"/>
        <v>Man</v>
      </c>
      <c r="N291">
        <f>IF(F291="",AVERAGE(Age),F291)</f>
        <v>42</v>
      </c>
      <c r="O291">
        <f>IF(J291="",AVERAGE(Fare),J291)</f>
        <v>13</v>
      </c>
      <c r="P291">
        <f>COUNTIFS(Ticket,I291)</f>
        <v>1</v>
      </c>
      <c r="Q291">
        <f t="shared" si="22"/>
        <v>13</v>
      </c>
      <c r="R291">
        <f t="shared" si="23"/>
        <v>1</v>
      </c>
      <c r="S291">
        <f t="shared" si="24"/>
        <v>1.3</v>
      </c>
      <c r="T291">
        <f t="shared" si="25"/>
        <v>1.6</v>
      </c>
    </row>
    <row r="292" spans="1:20" hidden="1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21"/>
        <v>Women</v>
      </c>
      <c r="N292">
        <f>IF(F292="",AVERAGE(Age),F292)</f>
        <v>22</v>
      </c>
      <c r="O292">
        <f>IF(J292="",AVERAGE(Fare),J292)</f>
        <v>7.75</v>
      </c>
      <c r="P292">
        <f>COUNTIFS(Ticket,I292)</f>
        <v>1</v>
      </c>
      <c r="Q292">
        <f t="shared" si="22"/>
        <v>7.75</v>
      </c>
      <c r="R292">
        <f t="shared" si="23"/>
        <v>1</v>
      </c>
      <c r="S292">
        <f t="shared" si="24"/>
        <v>0.77500000000000002</v>
      </c>
      <c r="T292">
        <f t="shared" si="25"/>
        <v>1.3142857142857143</v>
      </c>
    </row>
    <row r="293" spans="1:20" hidden="1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21"/>
        <v>Women</v>
      </c>
      <c r="N293">
        <f>IF(F293="",AVERAGE(Age),F293)</f>
        <v>26</v>
      </c>
      <c r="O293">
        <f>IF(J293="",AVERAGE(Fare),J293)</f>
        <v>78.849999999999994</v>
      </c>
      <c r="P293">
        <f>COUNTIFS(Ticket,I293)</f>
        <v>3</v>
      </c>
      <c r="Q293">
        <f t="shared" si="22"/>
        <v>26.283333333333331</v>
      </c>
      <c r="R293">
        <f t="shared" si="23"/>
        <v>1</v>
      </c>
      <c r="S293">
        <f t="shared" si="24"/>
        <v>2.628333333333333</v>
      </c>
      <c r="T293">
        <f t="shared" si="25"/>
        <v>1.3714285714285714</v>
      </c>
    </row>
    <row r="294" spans="1:20" hidden="1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21"/>
        <v>Women</v>
      </c>
      <c r="N294">
        <f>IF(F294="",AVERAGE(Age),F294)</f>
        <v>19</v>
      </c>
      <c r="O294">
        <f>IF(J294="",AVERAGE(Fare),J294)</f>
        <v>91.0792</v>
      </c>
      <c r="P294">
        <f>COUNTIFS(Ticket,I294)</f>
        <v>2</v>
      </c>
      <c r="Q294">
        <f t="shared" si="22"/>
        <v>45.5396</v>
      </c>
      <c r="R294">
        <f t="shared" si="23"/>
        <v>2</v>
      </c>
      <c r="S294">
        <f t="shared" si="24"/>
        <v>4.55396</v>
      </c>
      <c r="T294">
        <f t="shared" si="25"/>
        <v>2.2714285714285714</v>
      </c>
    </row>
    <row r="295" spans="1:20" hidden="1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21"/>
        <v>Man</v>
      </c>
      <c r="N295">
        <f>IF(F295="",AVERAGE(Age),F295)</f>
        <v>36</v>
      </c>
      <c r="O295">
        <f>IF(J295="",AVERAGE(Fare),J295)</f>
        <v>12.875</v>
      </c>
      <c r="P295">
        <f>COUNTIFS(Ticket,I295)</f>
        <v>1</v>
      </c>
      <c r="Q295">
        <f t="shared" si="22"/>
        <v>12.875</v>
      </c>
      <c r="R295">
        <f t="shared" si="23"/>
        <v>1</v>
      </c>
      <c r="S295">
        <f t="shared" si="24"/>
        <v>1.2875000000000001</v>
      </c>
      <c r="T295">
        <f t="shared" si="25"/>
        <v>1.5142857142857142</v>
      </c>
    </row>
    <row r="296" spans="1:20" hidden="1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21"/>
        <v>Women</v>
      </c>
      <c r="N296">
        <f>IF(F296="",AVERAGE(Age),F296)</f>
        <v>24</v>
      </c>
      <c r="O296">
        <f>IF(J296="",AVERAGE(Fare),J296)</f>
        <v>8.85</v>
      </c>
      <c r="P296">
        <f>COUNTIFS(Ticket,I296)</f>
        <v>1</v>
      </c>
      <c r="Q296">
        <f t="shared" si="22"/>
        <v>8.85</v>
      </c>
      <c r="R296">
        <f t="shared" si="23"/>
        <v>1</v>
      </c>
      <c r="S296">
        <f t="shared" si="24"/>
        <v>0.88500000000000001</v>
      </c>
      <c r="T296">
        <f t="shared" si="25"/>
        <v>1.342857142857143</v>
      </c>
    </row>
    <row r="297" spans="1:20" hidden="1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21"/>
        <v>Man</v>
      </c>
      <c r="N297">
        <f>IF(F297="",AVERAGE(Age),F297)</f>
        <v>24</v>
      </c>
      <c r="O297">
        <f>IF(J297="",AVERAGE(Fare),J297)</f>
        <v>7.8958000000000004</v>
      </c>
      <c r="P297">
        <f>COUNTIFS(Ticket,I297)</f>
        <v>1</v>
      </c>
      <c r="Q297">
        <f t="shared" si="22"/>
        <v>7.8958000000000004</v>
      </c>
      <c r="R297">
        <f t="shared" si="23"/>
        <v>1</v>
      </c>
      <c r="S297">
        <f t="shared" si="24"/>
        <v>0.78958000000000006</v>
      </c>
      <c r="T297">
        <f t="shared" si="25"/>
        <v>1.342857142857143</v>
      </c>
    </row>
    <row r="298" spans="1:20" hidden="1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21"/>
        <v>Man</v>
      </c>
      <c r="N298">
        <f>IF(F298="",AVERAGE(Age),F298)</f>
        <v>29.881137667304014</v>
      </c>
      <c r="O298">
        <f>IF(J298="",AVERAGE(Fare),J298)</f>
        <v>27.720800000000001</v>
      </c>
      <c r="P298">
        <f>COUNTIFS(Ticket,I298)</f>
        <v>1</v>
      </c>
      <c r="Q298">
        <f t="shared" si="22"/>
        <v>27.720800000000001</v>
      </c>
      <c r="R298">
        <f t="shared" si="23"/>
        <v>1</v>
      </c>
      <c r="S298">
        <f t="shared" si="24"/>
        <v>2.7720799999999999</v>
      </c>
      <c r="T298">
        <f t="shared" si="25"/>
        <v>1.4268733952472001</v>
      </c>
    </row>
    <row r="299" spans="1:20" hidden="1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21"/>
        <v>Man</v>
      </c>
      <c r="N299">
        <f>IF(F299="",AVERAGE(Age),F299)</f>
        <v>23.5</v>
      </c>
      <c r="O299">
        <f>IF(J299="",AVERAGE(Fare),J299)</f>
        <v>7.2291999999999996</v>
      </c>
      <c r="P299">
        <f>COUNTIFS(Ticket,I299)</f>
        <v>1</v>
      </c>
      <c r="Q299">
        <f t="shared" si="22"/>
        <v>7.2291999999999996</v>
      </c>
      <c r="R299">
        <f t="shared" si="23"/>
        <v>1</v>
      </c>
      <c r="S299">
        <f t="shared" si="24"/>
        <v>0.72292000000000001</v>
      </c>
      <c r="T299">
        <f t="shared" si="25"/>
        <v>1.3357142857142856</v>
      </c>
    </row>
    <row r="300" spans="1:20" hidden="1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21"/>
        <v>Women</v>
      </c>
      <c r="N300">
        <f>IF(F300="",AVERAGE(Age),F300)</f>
        <v>2</v>
      </c>
      <c r="O300">
        <f>IF(J300="",AVERAGE(Fare),J300)</f>
        <v>151.55000000000001</v>
      </c>
      <c r="P300">
        <f>COUNTIFS(Ticket,I300)</f>
        <v>6</v>
      </c>
      <c r="Q300">
        <f t="shared" si="22"/>
        <v>25.258333333333336</v>
      </c>
      <c r="R300">
        <f t="shared" si="23"/>
        <v>4</v>
      </c>
      <c r="S300">
        <f t="shared" si="24"/>
        <v>2.5258333333333334</v>
      </c>
      <c r="T300">
        <f t="shared" si="25"/>
        <v>4.0285714285714285</v>
      </c>
    </row>
    <row r="301" spans="1:20" hidden="1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21"/>
        <v>Man</v>
      </c>
      <c r="N301">
        <f>IF(F301="",AVERAGE(Age),F301)</f>
        <v>29.881137667304014</v>
      </c>
      <c r="O301">
        <f>IF(J301="",AVERAGE(Fare),J301)</f>
        <v>30.5</v>
      </c>
      <c r="P301">
        <f>COUNTIFS(Ticket,I301)</f>
        <v>1</v>
      </c>
      <c r="Q301">
        <f t="shared" si="22"/>
        <v>30.5</v>
      </c>
      <c r="R301">
        <f t="shared" si="23"/>
        <v>1</v>
      </c>
      <c r="S301">
        <f t="shared" si="24"/>
        <v>3.05</v>
      </c>
      <c r="T301">
        <f t="shared" si="25"/>
        <v>1.4268733952472001</v>
      </c>
    </row>
    <row r="302" spans="1:20" hidden="1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21"/>
        <v>Women</v>
      </c>
      <c r="N302">
        <f>IF(F302="",AVERAGE(Age),F302)</f>
        <v>50</v>
      </c>
      <c r="O302">
        <f>IF(J302="",AVERAGE(Fare),J302)</f>
        <v>247.52080000000001</v>
      </c>
      <c r="P302">
        <f>COUNTIFS(Ticket,I302)</f>
        <v>3</v>
      </c>
      <c r="Q302">
        <f t="shared" si="22"/>
        <v>82.506933333333336</v>
      </c>
      <c r="R302">
        <f t="shared" si="23"/>
        <v>2</v>
      </c>
      <c r="S302">
        <f t="shared" si="24"/>
        <v>8.2506933333333343</v>
      </c>
      <c r="T302">
        <f t="shared" si="25"/>
        <v>2.7142857142857144</v>
      </c>
    </row>
    <row r="303" spans="1:20" hidden="1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21"/>
        <v>Women</v>
      </c>
      <c r="N303">
        <f>IF(F303="",AVERAGE(Age),F303)</f>
        <v>29.881137667304014</v>
      </c>
      <c r="O303">
        <f>IF(J303="",AVERAGE(Fare),J303)</f>
        <v>7.75</v>
      </c>
      <c r="P303">
        <f>COUNTIFS(Ticket,I303)</f>
        <v>1</v>
      </c>
      <c r="Q303">
        <f t="shared" si="22"/>
        <v>7.75</v>
      </c>
      <c r="R303">
        <f t="shared" si="23"/>
        <v>1</v>
      </c>
      <c r="S303">
        <f t="shared" si="24"/>
        <v>0.77500000000000002</v>
      </c>
      <c r="T303">
        <f t="shared" si="25"/>
        <v>1.4268733952472001</v>
      </c>
    </row>
    <row r="304" spans="1:20" hidden="1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21"/>
        <v>Man</v>
      </c>
      <c r="N304">
        <f>IF(F304="",AVERAGE(Age),F304)</f>
        <v>29.881137667304014</v>
      </c>
      <c r="O304">
        <f>IF(J304="",AVERAGE(Fare),J304)</f>
        <v>23.25</v>
      </c>
      <c r="P304">
        <f>COUNTIFS(Ticket,I304)</f>
        <v>3</v>
      </c>
      <c r="Q304">
        <f t="shared" si="22"/>
        <v>7.75</v>
      </c>
      <c r="R304">
        <f t="shared" si="23"/>
        <v>3</v>
      </c>
      <c r="S304">
        <f t="shared" si="24"/>
        <v>0.77500000000000002</v>
      </c>
      <c r="T304">
        <f t="shared" si="25"/>
        <v>3.4268733952472004</v>
      </c>
    </row>
    <row r="305" spans="1:20" hidden="1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21"/>
        <v>Man</v>
      </c>
      <c r="N305">
        <f>IF(F305="",AVERAGE(Age),F305)</f>
        <v>19</v>
      </c>
      <c r="O305">
        <f>IF(J305="",AVERAGE(Fare),J305)</f>
        <v>0</v>
      </c>
      <c r="P305">
        <f>COUNTIFS(Ticket,I305)</f>
        <v>4</v>
      </c>
      <c r="Q305">
        <f t="shared" si="22"/>
        <v>0</v>
      </c>
      <c r="R305">
        <f t="shared" si="23"/>
        <v>1</v>
      </c>
      <c r="S305">
        <f t="shared" si="24"/>
        <v>0</v>
      </c>
      <c r="T305">
        <f t="shared" si="25"/>
        <v>1.2714285714285714</v>
      </c>
    </row>
    <row r="306" spans="1:20" hidden="1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21"/>
        <v>Women</v>
      </c>
      <c r="N306">
        <f>IF(F306="",AVERAGE(Age),F306)</f>
        <v>29.881137667304014</v>
      </c>
      <c r="O306">
        <f>IF(J306="",AVERAGE(Fare),J306)</f>
        <v>12.35</v>
      </c>
      <c r="P306">
        <f>COUNTIFS(Ticket,I306)</f>
        <v>1</v>
      </c>
      <c r="Q306">
        <f t="shared" si="22"/>
        <v>12.35</v>
      </c>
      <c r="R306">
        <f t="shared" si="23"/>
        <v>1</v>
      </c>
      <c r="S306">
        <f t="shared" si="24"/>
        <v>1.2349999999999999</v>
      </c>
      <c r="T306">
        <f t="shared" si="25"/>
        <v>1.4268733952472001</v>
      </c>
    </row>
    <row r="307" spans="1:20" hidden="1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21"/>
        <v>Man</v>
      </c>
      <c r="N307">
        <f>IF(F307="",AVERAGE(Age),F307)</f>
        <v>29.881137667304014</v>
      </c>
      <c r="O307">
        <f>IF(J307="",AVERAGE(Fare),J307)</f>
        <v>8.0500000000000007</v>
      </c>
      <c r="P307">
        <f>COUNTIFS(Ticket,I307)</f>
        <v>1</v>
      </c>
      <c r="Q307">
        <f t="shared" si="22"/>
        <v>8.0500000000000007</v>
      </c>
      <c r="R307">
        <f t="shared" si="23"/>
        <v>1</v>
      </c>
      <c r="S307">
        <f t="shared" si="24"/>
        <v>0.80500000000000005</v>
      </c>
      <c r="T307">
        <f t="shared" si="25"/>
        <v>1.4268733952472001</v>
      </c>
    </row>
    <row r="308" spans="1:20" hidden="1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21"/>
        <v>Boy</v>
      </c>
      <c r="N308">
        <f>IF(F308="",AVERAGE(Age),F308)</f>
        <v>0.92</v>
      </c>
      <c r="O308">
        <f>IF(J308="",AVERAGE(Fare),J308)</f>
        <v>151.55000000000001</v>
      </c>
      <c r="P308">
        <f>COUNTIFS(Ticket,I308)</f>
        <v>6</v>
      </c>
      <c r="Q308">
        <f t="shared" si="22"/>
        <v>25.258333333333336</v>
      </c>
      <c r="R308">
        <f t="shared" si="23"/>
        <v>4</v>
      </c>
      <c r="S308">
        <f t="shared" si="24"/>
        <v>2.5258333333333334</v>
      </c>
      <c r="T308">
        <f t="shared" si="25"/>
        <v>4.0131428571428573</v>
      </c>
    </row>
    <row r="309" spans="1:20" hidden="1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21"/>
        <v>Women</v>
      </c>
      <c r="N309">
        <f>IF(F309="",AVERAGE(Age),F309)</f>
        <v>29.881137667304014</v>
      </c>
      <c r="O309">
        <f>IF(J309="",AVERAGE(Fare),J309)</f>
        <v>110.88330000000001</v>
      </c>
      <c r="P309">
        <f>COUNTIFS(Ticket,I309)</f>
        <v>4</v>
      </c>
      <c r="Q309">
        <f t="shared" si="22"/>
        <v>27.720825000000001</v>
      </c>
      <c r="R309">
        <f t="shared" si="23"/>
        <v>1</v>
      </c>
      <c r="S309">
        <f t="shared" si="24"/>
        <v>2.7720825000000002</v>
      </c>
      <c r="T309">
        <f t="shared" si="25"/>
        <v>1.4268733952472001</v>
      </c>
    </row>
    <row r="310" spans="1:20" hidden="1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21"/>
        <v>Women</v>
      </c>
      <c r="N310">
        <f>IF(F310="",AVERAGE(Age),F310)</f>
        <v>17</v>
      </c>
      <c r="O310">
        <f>IF(J310="",AVERAGE(Fare),J310)</f>
        <v>108.9</v>
      </c>
      <c r="P310">
        <f>COUNTIFS(Ticket,I310)</f>
        <v>3</v>
      </c>
      <c r="Q310">
        <f t="shared" si="22"/>
        <v>36.300000000000004</v>
      </c>
      <c r="R310">
        <f t="shared" si="23"/>
        <v>2</v>
      </c>
      <c r="S310">
        <f t="shared" si="24"/>
        <v>3.6300000000000003</v>
      </c>
      <c r="T310">
        <f t="shared" si="25"/>
        <v>2.2428571428571429</v>
      </c>
    </row>
    <row r="311" spans="1:20" hidden="1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21"/>
        <v>Man</v>
      </c>
      <c r="N311">
        <f>IF(F311="",AVERAGE(Age),F311)</f>
        <v>30</v>
      </c>
      <c r="O311">
        <f>IF(J311="",AVERAGE(Fare),J311)</f>
        <v>24</v>
      </c>
      <c r="P311">
        <f>COUNTIFS(Ticket,I311)</f>
        <v>2</v>
      </c>
      <c r="Q311">
        <f t="shared" si="22"/>
        <v>12</v>
      </c>
      <c r="R311">
        <f t="shared" si="23"/>
        <v>2</v>
      </c>
      <c r="S311">
        <f t="shared" si="24"/>
        <v>1.2</v>
      </c>
      <c r="T311">
        <f t="shared" si="25"/>
        <v>2.4285714285714284</v>
      </c>
    </row>
    <row r="312" spans="1:20" hidden="1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21"/>
        <v>Women</v>
      </c>
      <c r="N312">
        <f>IF(F312="",AVERAGE(Age),F312)</f>
        <v>30</v>
      </c>
      <c r="O312">
        <f>IF(J312="",AVERAGE(Fare),J312)</f>
        <v>56.929200000000002</v>
      </c>
      <c r="P312">
        <f>COUNTIFS(Ticket,I312)</f>
        <v>2</v>
      </c>
      <c r="Q312">
        <f t="shared" si="22"/>
        <v>28.464600000000001</v>
      </c>
      <c r="R312">
        <f t="shared" si="23"/>
        <v>1</v>
      </c>
      <c r="S312">
        <f t="shared" si="24"/>
        <v>2.84646</v>
      </c>
      <c r="T312">
        <f t="shared" si="25"/>
        <v>1.4285714285714286</v>
      </c>
    </row>
    <row r="313" spans="1:20" hidden="1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21"/>
        <v>Women</v>
      </c>
      <c r="N313">
        <f>IF(F313="",AVERAGE(Age),F313)</f>
        <v>24</v>
      </c>
      <c r="O313">
        <f>IF(J313="",AVERAGE(Fare),J313)</f>
        <v>83.158299999999997</v>
      </c>
      <c r="P313">
        <f>COUNTIFS(Ticket,I313)</f>
        <v>3</v>
      </c>
      <c r="Q313">
        <f t="shared" si="22"/>
        <v>27.719433333333331</v>
      </c>
      <c r="R313">
        <f t="shared" si="23"/>
        <v>1</v>
      </c>
      <c r="S313">
        <f t="shared" si="24"/>
        <v>2.7719433333333332</v>
      </c>
      <c r="T313">
        <f t="shared" si="25"/>
        <v>1.342857142857143</v>
      </c>
    </row>
    <row r="314" spans="1:20" hidden="1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21"/>
        <v>Women</v>
      </c>
      <c r="N314">
        <f>IF(F314="",AVERAGE(Age),F314)</f>
        <v>18</v>
      </c>
      <c r="O314">
        <f>IF(J314="",AVERAGE(Fare),J314)</f>
        <v>262.375</v>
      </c>
      <c r="P314">
        <f>COUNTIFS(Ticket,I314)</f>
        <v>7</v>
      </c>
      <c r="Q314">
        <f t="shared" si="22"/>
        <v>37.482142857142854</v>
      </c>
      <c r="R314">
        <f t="shared" si="23"/>
        <v>5</v>
      </c>
      <c r="S314">
        <f t="shared" si="24"/>
        <v>3.7482142857142855</v>
      </c>
      <c r="T314">
        <f t="shared" si="25"/>
        <v>5.2571428571428571</v>
      </c>
    </row>
    <row r="315" spans="1:20" hidden="1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21"/>
        <v>Women</v>
      </c>
      <c r="N315">
        <f>IF(F315="",AVERAGE(Age),F315)</f>
        <v>26</v>
      </c>
      <c r="O315">
        <f>IF(J315="",AVERAGE(Fare),J315)</f>
        <v>26</v>
      </c>
      <c r="P315">
        <f>COUNTIFS(Ticket,I315)</f>
        <v>2</v>
      </c>
      <c r="Q315">
        <f t="shared" si="22"/>
        <v>13</v>
      </c>
      <c r="R315">
        <f t="shared" si="23"/>
        <v>3</v>
      </c>
      <c r="S315">
        <f t="shared" si="24"/>
        <v>1.3</v>
      </c>
      <c r="T315">
        <f t="shared" si="25"/>
        <v>3.3714285714285714</v>
      </c>
    </row>
    <row r="316" spans="1:20" hidden="1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21"/>
        <v>Man</v>
      </c>
      <c r="N316">
        <f>IF(F316="",AVERAGE(Age),F316)</f>
        <v>28</v>
      </c>
      <c r="O316">
        <f>IF(J316="",AVERAGE(Fare),J316)</f>
        <v>7.8958000000000004</v>
      </c>
      <c r="P316">
        <f>COUNTIFS(Ticket,I316)</f>
        <v>1</v>
      </c>
      <c r="Q316">
        <f t="shared" si="22"/>
        <v>7.8958000000000004</v>
      </c>
      <c r="R316">
        <f t="shared" si="23"/>
        <v>1</v>
      </c>
      <c r="S316">
        <f t="shared" si="24"/>
        <v>0.78958000000000006</v>
      </c>
      <c r="T316">
        <f t="shared" si="25"/>
        <v>1.4</v>
      </c>
    </row>
    <row r="317" spans="1:20" hidden="1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21"/>
        <v>Man</v>
      </c>
      <c r="N317">
        <f>IF(F317="",AVERAGE(Age),F317)</f>
        <v>43</v>
      </c>
      <c r="O317">
        <f>IF(J317="",AVERAGE(Fare),J317)</f>
        <v>26.25</v>
      </c>
      <c r="P317">
        <f>COUNTIFS(Ticket,I317)</f>
        <v>3</v>
      </c>
      <c r="Q317">
        <f t="shared" si="22"/>
        <v>8.75</v>
      </c>
      <c r="R317">
        <f t="shared" si="23"/>
        <v>3</v>
      </c>
      <c r="S317">
        <f t="shared" si="24"/>
        <v>0.875</v>
      </c>
      <c r="T317">
        <f t="shared" si="25"/>
        <v>3.6142857142857143</v>
      </c>
    </row>
    <row r="318" spans="1:20" hidden="1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21"/>
        <v>Women</v>
      </c>
      <c r="N318">
        <f>IF(F318="",AVERAGE(Age),F318)</f>
        <v>26</v>
      </c>
      <c r="O318">
        <f>IF(J318="",AVERAGE(Fare),J318)</f>
        <v>7.8541999999999996</v>
      </c>
      <c r="P318">
        <f>COUNTIFS(Ticket,I318)</f>
        <v>1</v>
      </c>
      <c r="Q318">
        <f t="shared" si="22"/>
        <v>7.8541999999999996</v>
      </c>
      <c r="R318">
        <f t="shared" si="23"/>
        <v>1</v>
      </c>
      <c r="S318">
        <f t="shared" si="24"/>
        <v>0.78542000000000001</v>
      </c>
      <c r="T318">
        <f t="shared" si="25"/>
        <v>1.3714285714285714</v>
      </c>
    </row>
    <row r="319" spans="1:20" hidden="1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21"/>
        <v>Women</v>
      </c>
      <c r="N319">
        <f>IF(F319="",AVERAGE(Age),F319)</f>
        <v>24</v>
      </c>
      <c r="O319">
        <f>IF(J319="",AVERAGE(Fare),J319)</f>
        <v>26</v>
      </c>
      <c r="P319">
        <f>COUNTIFS(Ticket,I319)</f>
        <v>2</v>
      </c>
      <c r="Q319">
        <f t="shared" si="22"/>
        <v>13</v>
      </c>
      <c r="R319">
        <f t="shared" si="23"/>
        <v>2</v>
      </c>
      <c r="S319">
        <f t="shared" si="24"/>
        <v>1.3</v>
      </c>
      <c r="T319">
        <f t="shared" si="25"/>
        <v>2.342857142857143</v>
      </c>
    </row>
    <row r="320" spans="1:20" hidden="1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21"/>
        <v>Man</v>
      </c>
      <c r="N320">
        <f>IF(F320="",AVERAGE(Age),F320)</f>
        <v>54</v>
      </c>
      <c r="O320">
        <f>IF(J320="",AVERAGE(Fare),J320)</f>
        <v>14</v>
      </c>
      <c r="P320">
        <f>COUNTIFS(Ticket,I320)</f>
        <v>1</v>
      </c>
      <c r="Q320">
        <f t="shared" si="22"/>
        <v>14</v>
      </c>
      <c r="R320">
        <f t="shared" si="23"/>
        <v>1</v>
      </c>
      <c r="S320">
        <f t="shared" si="24"/>
        <v>1.4</v>
      </c>
      <c r="T320">
        <f t="shared" si="25"/>
        <v>1.7714285714285714</v>
      </c>
    </row>
    <row r="321" spans="1:20" hidden="1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21"/>
        <v>Women</v>
      </c>
      <c r="N321">
        <f>IF(F321="",AVERAGE(Age),F321)</f>
        <v>31</v>
      </c>
      <c r="O321">
        <f>IF(J321="",AVERAGE(Fare),J321)</f>
        <v>164.86670000000001</v>
      </c>
      <c r="P321">
        <f>COUNTIFS(Ticket,I321)</f>
        <v>4</v>
      </c>
      <c r="Q321">
        <f t="shared" si="22"/>
        <v>41.216675000000002</v>
      </c>
      <c r="R321">
        <f t="shared" si="23"/>
        <v>3</v>
      </c>
      <c r="S321">
        <f t="shared" si="24"/>
        <v>4.1216675</v>
      </c>
      <c r="T321">
        <f t="shared" si="25"/>
        <v>3.4428571428571431</v>
      </c>
    </row>
    <row r="322" spans="1:20" hidden="1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21"/>
        <v>Women</v>
      </c>
      <c r="N322">
        <f>IF(F322="",AVERAGE(Age),F322)</f>
        <v>40</v>
      </c>
      <c r="O322">
        <f>IF(J322="",AVERAGE(Fare),J322)</f>
        <v>134.5</v>
      </c>
      <c r="P322">
        <f>COUNTIFS(Ticket,I322)</f>
        <v>5</v>
      </c>
      <c r="Q322">
        <f t="shared" si="22"/>
        <v>26.9</v>
      </c>
      <c r="R322">
        <f t="shared" si="23"/>
        <v>3</v>
      </c>
      <c r="S322">
        <f t="shared" si="24"/>
        <v>2.69</v>
      </c>
      <c r="T322">
        <f t="shared" si="25"/>
        <v>3.5714285714285712</v>
      </c>
    </row>
    <row r="323" spans="1:20" hidden="1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21"/>
        <v>Man</v>
      </c>
      <c r="N323">
        <f>IF(F323="",AVERAGE(Age),F323)</f>
        <v>22</v>
      </c>
      <c r="O323">
        <f>IF(J323="",AVERAGE(Fare),J323)</f>
        <v>7.25</v>
      </c>
      <c r="P323">
        <f>COUNTIFS(Ticket,I323)</f>
        <v>1</v>
      </c>
      <c r="Q323">
        <f t="shared" si="22"/>
        <v>7.25</v>
      </c>
      <c r="R323">
        <f t="shared" si="23"/>
        <v>1</v>
      </c>
      <c r="S323">
        <f t="shared" si="24"/>
        <v>0.72499999999999998</v>
      </c>
      <c r="T323">
        <f t="shared" si="25"/>
        <v>1.3142857142857143</v>
      </c>
    </row>
    <row r="324" spans="1:20" hidden="1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26">IF(IFERROR(FIND("Master",D324),0)&gt;0,"Boy",IF(E324="female","Women","Man"))</f>
        <v>Man</v>
      </c>
      <c r="N324">
        <f>IF(F324="",AVERAGE(Age),F324)</f>
        <v>27</v>
      </c>
      <c r="O324">
        <f>IF(J324="",AVERAGE(Fare),J324)</f>
        <v>7.8958000000000004</v>
      </c>
      <c r="P324">
        <f>COUNTIFS(Ticket,I324)</f>
        <v>1</v>
      </c>
      <c r="Q324">
        <f t="shared" ref="Q324:Q387" si="27">O324/P324</f>
        <v>7.8958000000000004</v>
      </c>
      <c r="R324">
        <f t="shared" ref="R324:R387" si="28">SUM(G324:H324)+1</f>
        <v>1</v>
      </c>
      <c r="S324">
        <f t="shared" ref="S324:S387" si="29">O324/(P324*10)</f>
        <v>0.78958000000000006</v>
      </c>
      <c r="T324">
        <f t="shared" ref="T324:T387" si="30">R324+(N324/70)</f>
        <v>1.3857142857142857</v>
      </c>
    </row>
    <row r="325" spans="1:20" hidden="1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26"/>
        <v>Women</v>
      </c>
      <c r="N325">
        <f>IF(F325="",AVERAGE(Age),F325)</f>
        <v>30</v>
      </c>
      <c r="O325">
        <f>IF(J325="",AVERAGE(Fare),J325)</f>
        <v>12.35</v>
      </c>
      <c r="P325">
        <f>COUNTIFS(Ticket,I325)</f>
        <v>1</v>
      </c>
      <c r="Q325">
        <f t="shared" si="27"/>
        <v>12.35</v>
      </c>
      <c r="R325">
        <f t="shared" si="28"/>
        <v>1</v>
      </c>
      <c r="S325">
        <f t="shared" si="29"/>
        <v>1.2349999999999999</v>
      </c>
      <c r="T325">
        <f t="shared" si="30"/>
        <v>1.4285714285714286</v>
      </c>
    </row>
    <row r="326" spans="1:20" hidden="1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26"/>
        <v>Women</v>
      </c>
      <c r="N326">
        <f>IF(F326="",AVERAGE(Age),F326)</f>
        <v>22</v>
      </c>
      <c r="O326">
        <f>IF(J326="",AVERAGE(Fare),J326)</f>
        <v>29</v>
      </c>
      <c r="P326">
        <f>COUNTIFS(Ticket,I326)</f>
        <v>3</v>
      </c>
      <c r="Q326">
        <f t="shared" si="27"/>
        <v>9.6666666666666661</v>
      </c>
      <c r="R326">
        <f t="shared" si="28"/>
        <v>3</v>
      </c>
      <c r="S326">
        <f t="shared" si="29"/>
        <v>0.96666666666666667</v>
      </c>
      <c r="T326">
        <f t="shared" si="30"/>
        <v>3.3142857142857141</v>
      </c>
    </row>
    <row r="327" spans="1:20" hidden="1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26"/>
        <v>Man</v>
      </c>
      <c r="N327">
        <f>IF(F327="",AVERAGE(Age),F327)</f>
        <v>29.881137667304014</v>
      </c>
      <c r="O327">
        <f>IF(J327="",AVERAGE(Fare),J327)</f>
        <v>69.55</v>
      </c>
      <c r="P327">
        <f>COUNTIFS(Ticket,I327)</f>
        <v>11</v>
      </c>
      <c r="Q327">
        <f t="shared" si="27"/>
        <v>6.3227272727272723</v>
      </c>
      <c r="R327">
        <f t="shared" si="28"/>
        <v>11</v>
      </c>
      <c r="S327">
        <f t="shared" si="29"/>
        <v>0.63227272727272721</v>
      </c>
      <c r="T327">
        <f t="shared" si="30"/>
        <v>11.426873395247201</v>
      </c>
    </row>
    <row r="328" spans="1:20" hidden="1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26"/>
        <v>Women</v>
      </c>
      <c r="N328">
        <f>IF(F328="",AVERAGE(Age),F328)</f>
        <v>36</v>
      </c>
      <c r="O328">
        <f>IF(J328="",AVERAGE(Fare),J328)</f>
        <v>135.63329999999999</v>
      </c>
      <c r="P328">
        <f>COUNTIFS(Ticket,I328)</f>
        <v>4</v>
      </c>
      <c r="Q328">
        <f t="shared" si="27"/>
        <v>33.908324999999998</v>
      </c>
      <c r="R328">
        <f t="shared" si="28"/>
        <v>1</v>
      </c>
      <c r="S328">
        <f t="shared" si="29"/>
        <v>3.3908324999999997</v>
      </c>
      <c r="T328">
        <f t="shared" si="30"/>
        <v>1.5142857142857142</v>
      </c>
    </row>
    <row r="329" spans="1:20" hidden="1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26"/>
        <v>Man</v>
      </c>
      <c r="N329">
        <f>IF(F329="",AVERAGE(Age),F329)</f>
        <v>61</v>
      </c>
      <c r="O329">
        <f>IF(J329="",AVERAGE(Fare),J329)</f>
        <v>6.2374999999999998</v>
      </c>
      <c r="P329">
        <f>COUNTIFS(Ticket,I329)</f>
        <v>1</v>
      </c>
      <c r="Q329">
        <f t="shared" si="27"/>
        <v>6.2374999999999998</v>
      </c>
      <c r="R329">
        <f t="shared" si="28"/>
        <v>1</v>
      </c>
      <c r="S329">
        <f t="shared" si="29"/>
        <v>0.62375000000000003</v>
      </c>
      <c r="T329">
        <f t="shared" si="30"/>
        <v>1.8714285714285714</v>
      </c>
    </row>
    <row r="330" spans="1:20" hidden="1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26"/>
        <v>Women</v>
      </c>
      <c r="N330">
        <f>IF(F330="",AVERAGE(Age),F330)</f>
        <v>36</v>
      </c>
      <c r="O330">
        <f>IF(J330="",AVERAGE(Fare),J330)</f>
        <v>13</v>
      </c>
      <c r="P330">
        <f>COUNTIFS(Ticket,I330)</f>
        <v>1</v>
      </c>
      <c r="Q330">
        <f t="shared" si="27"/>
        <v>13</v>
      </c>
      <c r="R330">
        <f t="shared" si="28"/>
        <v>1</v>
      </c>
      <c r="S330">
        <f t="shared" si="29"/>
        <v>1.3</v>
      </c>
      <c r="T330">
        <f t="shared" si="30"/>
        <v>1.5142857142857142</v>
      </c>
    </row>
    <row r="331" spans="1:20" hidden="1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26"/>
        <v>Women</v>
      </c>
      <c r="N331">
        <f>IF(F331="",AVERAGE(Age),F331)</f>
        <v>31</v>
      </c>
      <c r="O331">
        <f>IF(J331="",AVERAGE(Fare),J331)</f>
        <v>20.524999999999999</v>
      </c>
      <c r="P331">
        <f>COUNTIFS(Ticket,I331)</f>
        <v>3</v>
      </c>
      <c r="Q331">
        <f t="shared" si="27"/>
        <v>6.8416666666666659</v>
      </c>
      <c r="R331">
        <f t="shared" si="28"/>
        <v>3</v>
      </c>
      <c r="S331">
        <f t="shared" si="29"/>
        <v>0.68416666666666659</v>
      </c>
      <c r="T331">
        <f t="shared" si="30"/>
        <v>3.4428571428571431</v>
      </c>
    </row>
    <row r="332" spans="1:20" hidden="1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26"/>
        <v>Women</v>
      </c>
      <c r="N332">
        <f>IF(F332="",AVERAGE(Age),F332)</f>
        <v>16</v>
      </c>
      <c r="O332">
        <f>IF(J332="",AVERAGE(Fare),J332)</f>
        <v>57.979199999999999</v>
      </c>
      <c r="P332">
        <f>COUNTIFS(Ticket,I332)</f>
        <v>2</v>
      </c>
      <c r="Q332">
        <f t="shared" si="27"/>
        <v>28.989599999999999</v>
      </c>
      <c r="R332">
        <f t="shared" si="28"/>
        <v>2</v>
      </c>
      <c r="S332">
        <f t="shared" si="29"/>
        <v>2.8989599999999998</v>
      </c>
      <c r="T332">
        <f t="shared" si="30"/>
        <v>2.2285714285714286</v>
      </c>
    </row>
    <row r="333" spans="1:20" hidden="1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26"/>
        <v>Women</v>
      </c>
      <c r="N333">
        <f>IF(F333="",AVERAGE(Age),F333)</f>
        <v>29.881137667304014</v>
      </c>
      <c r="O333">
        <f>IF(J333="",AVERAGE(Fare),J333)</f>
        <v>23.25</v>
      </c>
      <c r="P333">
        <f>COUNTIFS(Ticket,I333)</f>
        <v>3</v>
      </c>
      <c r="Q333">
        <f t="shared" si="27"/>
        <v>7.75</v>
      </c>
      <c r="R333">
        <f t="shared" si="28"/>
        <v>3</v>
      </c>
      <c r="S333">
        <f t="shared" si="29"/>
        <v>0.77500000000000002</v>
      </c>
      <c r="T333">
        <f t="shared" si="30"/>
        <v>3.4268733952472004</v>
      </c>
    </row>
    <row r="334" spans="1:20" hidden="1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26"/>
        <v>Man</v>
      </c>
      <c r="N334">
        <f>IF(F334="",AVERAGE(Age),F334)</f>
        <v>45.5</v>
      </c>
      <c r="O334">
        <f>IF(J334="",AVERAGE(Fare),J334)</f>
        <v>28.5</v>
      </c>
      <c r="P334">
        <f>COUNTIFS(Ticket,I334)</f>
        <v>1</v>
      </c>
      <c r="Q334">
        <f t="shared" si="27"/>
        <v>28.5</v>
      </c>
      <c r="R334">
        <f t="shared" si="28"/>
        <v>1</v>
      </c>
      <c r="S334">
        <f t="shared" si="29"/>
        <v>2.85</v>
      </c>
      <c r="T334">
        <f t="shared" si="30"/>
        <v>1.65</v>
      </c>
    </row>
    <row r="335" spans="1:20" hidden="1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26"/>
        <v>Man</v>
      </c>
      <c r="N335">
        <f>IF(F335="",AVERAGE(Age),F335)</f>
        <v>38</v>
      </c>
      <c r="O335">
        <f>IF(J335="",AVERAGE(Fare),J335)</f>
        <v>153.46250000000001</v>
      </c>
      <c r="P335">
        <f>COUNTIFS(Ticket,I335)</f>
        <v>3</v>
      </c>
      <c r="Q335">
        <f t="shared" si="27"/>
        <v>51.154166666666669</v>
      </c>
      <c r="R335">
        <f t="shared" si="28"/>
        <v>2</v>
      </c>
      <c r="S335">
        <f t="shared" si="29"/>
        <v>5.1154166666666665</v>
      </c>
      <c r="T335">
        <f t="shared" si="30"/>
        <v>2.5428571428571427</v>
      </c>
    </row>
    <row r="336" spans="1:20" hidden="1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26"/>
        <v>Man</v>
      </c>
      <c r="N336">
        <f>IF(F336="",AVERAGE(Age),F336)</f>
        <v>16</v>
      </c>
      <c r="O336">
        <f>IF(J336="",AVERAGE(Fare),J336)</f>
        <v>18</v>
      </c>
      <c r="P336">
        <f>COUNTIFS(Ticket,I336)</f>
        <v>2</v>
      </c>
      <c r="Q336">
        <f t="shared" si="27"/>
        <v>9</v>
      </c>
      <c r="R336">
        <f t="shared" si="28"/>
        <v>3</v>
      </c>
      <c r="S336">
        <f t="shared" si="29"/>
        <v>0.9</v>
      </c>
      <c r="T336">
        <f t="shared" si="30"/>
        <v>3.2285714285714286</v>
      </c>
    </row>
    <row r="337" spans="1:20" hidden="1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26"/>
        <v>Women</v>
      </c>
      <c r="N337">
        <f>IF(F337="",AVERAGE(Age),F337)</f>
        <v>29.881137667304014</v>
      </c>
      <c r="O337">
        <f>IF(J337="",AVERAGE(Fare),J337)</f>
        <v>133.65</v>
      </c>
      <c r="P337">
        <f>COUNTIFS(Ticket,I337)</f>
        <v>2</v>
      </c>
      <c r="Q337">
        <f t="shared" si="27"/>
        <v>66.825000000000003</v>
      </c>
      <c r="R337">
        <f t="shared" si="28"/>
        <v>2</v>
      </c>
      <c r="S337">
        <f t="shared" si="29"/>
        <v>6.6825000000000001</v>
      </c>
      <c r="T337">
        <f t="shared" si="30"/>
        <v>2.4268733952472004</v>
      </c>
    </row>
    <row r="338" spans="1:20" hidden="1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26"/>
        <v>Man</v>
      </c>
      <c r="N338">
        <f>IF(F338="",AVERAGE(Age),F338)</f>
        <v>29.881137667304014</v>
      </c>
      <c r="O338">
        <f>IF(J338="",AVERAGE(Fare),J338)</f>
        <v>7.8958000000000004</v>
      </c>
      <c r="P338">
        <f>COUNTIFS(Ticket,I338)</f>
        <v>1</v>
      </c>
      <c r="Q338">
        <f t="shared" si="27"/>
        <v>7.8958000000000004</v>
      </c>
      <c r="R338">
        <f t="shared" si="28"/>
        <v>1</v>
      </c>
      <c r="S338">
        <f t="shared" si="29"/>
        <v>0.78958000000000006</v>
      </c>
      <c r="T338">
        <f t="shared" si="30"/>
        <v>1.4268733952472001</v>
      </c>
    </row>
    <row r="339" spans="1:20" hidden="1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26"/>
        <v>Man</v>
      </c>
      <c r="N339">
        <f>IF(F339="",AVERAGE(Age),F339)</f>
        <v>29</v>
      </c>
      <c r="O339">
        <f>IF(J339="",AVERAGE(Fare),J339)</f>
        <v>66.599999999999994</v>
      </c>
      <c r="P339">
        <f>COUNTIFS(Ticket,I339)</f>
        <v>2</v>
      </c>
      <c r="Q339">
        <f t="shared" si="27"/>
        <v>33.299999999999997</v>
      </c>
      <c r="R339">
        <f t="shared" si="28"/>
        <v>2</v>
      </c>
      <c r="S339">
        <f t="shared" si="29"/>
        <v>3.3299999999999996</v>
      </c>
      <c r="T339">
        <f t="shared" si="30"/>
        <v>2.4142857142857141</v>
      </c>
    </row>
    <row r="340" spans="1:20" hidden="1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26"/>
        <v>Women</v>
      </c>
      <c r="N340">
        <f>IF(F340="",AVERAGE(Age),F340)</f>
        <v>41</v>
      </c>
      <c r="O340">
        <f>IF(J340="",AVERAGE(Fare),J340)</f>
        <v>134.5</v>
      </c>
      <c r="P340">
        <f>COUNTIFS(Ticket,I340)</f>
        <v>5</v>
      </c>
      <c r="Q340">
        <f t="shared" si="27"/>
        <v>26.9</v>
      </c>
      <c r="R340">
        <f t="shared" si="28"/>
        <v>1</v>
      </c>
      <c r="S340">
        <f t="shared" si="29"/>
        <v>2.69</v>
      </c>
      <c r="T340">
        <f t="shared" si="30"/>
        <v>1.5857142857142859</v>
      </c>
    </row>
    <row r="341" spans="1:20" hidden="1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26"/>
        <v>Man</v>
      </c>
      <c r="N341">
        <f>IF(F341="",AVERAGE(Age),F341)</f>
        <v>45</v>
      </c>
      <c r="O341">
        <f>IF(J341="",AVERAGE(Fare),J341)</f>
        <v>8.0500000000000007</v>
      </c>
      <c r="P341">
        <f>COUNTIFS(Ticket,I341)</f>
        <v>1</v>
      </c>
      <c r="Q341">
        <f t="shared" si="27"/>
        <v>8.0500000000000007</v>
      </c>
      <c r="R341">
        <f t="shared" si="28"/>
        <v>1</v>
      </c>
      <c r="S341">
        <f t="shared" si="29"/>
        <v>0.80500000000000005</v>
      </c>
      <c r="T341">
        <f t="shared" si="30"/>
        <v>1.6428571428571428</v>
      </c>
    </row>
    <row r="342" spans="1:20" hidden="1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26"/>
        <v>Man</v>
      </c>
      <c r="N342">
        <f>IF(F342="",AVERAGE(Age),F342)</f>
        <v>45</v>
      </c>
      <c r="O342">
        <f>IF(J342="",AVERAGE(Fare),J342)</f>
        <v>35.5</v>
      </c>
      <c r="P342">
        <f>COUNTIFS(Ticket,I342)</f>
        <v>1</v>
      </c>
      <c r="Q342">
        <f t="shared" si="27"/>
        <v>35.5</v>
      </c>
      <c r="R342">
        <f t="shared" si="28"/>
        <v>1</v>
      </c>
      <c r="S342">
        <f t="shared" si="29"/>
        <v>3.55</v>
      </c>
      <c r="T342">
        <f t="shared" si="30"/>
        <v>1.6428571428571428</v>
      </c>
    </row>
    <row r="343" spans="1:20" hidden="1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26"/>
        <v>Boy</v>
      </c>
      <c r="N343">
        <f>IF(F343="",AVERAGE(Age),F343)</f>
        <v>2</v>
      </c>
      <c r="O343">
        <f>IF(J343="",AVERAGE(Fare),J343)</f>
        <v>26</v>
      </c>
      <c r="P343">
        <f>COUNTIFS(Ticket,I343)</f>
        <v>3</v>
      </c>
      <c r="Q343">
        <f t="shared" si="27"/>
        <v>8.6666666666666661</v>
      </c>
      <c r="R343">
        <f t="shared" si="28"/>
        <v>3</v>
      </c>
      <c r="S343">
        <f t="shared" si="29"/>
        <v>0.8666666666666667</v>
      </c>
      <c r="T343">
        <f t="shared" si="30"/>
        <v>3.0285714285714285</v>
      </c>
    </row>
    <row r="344" spans="1:20" hidden="1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26"/>
        <v>Women</v>
      </c>
      <c r="N344">
        <f>IF(F344="",AVERAGE(Age),F344)</f>
        <v>24</v>
      </c>
      <c r="O344">
        <f>IF(J344="",AVERAGE(Fare),J344)</f>
        <v>263</v>
      </c>
      <c r="P344">
        <f>COUNTIFS(Ticket,I344)</f>
        <v>6</v>
      </c>
      <c r="Q344">
        <f t="shared" si="27"/>
        <v>43.833333333333336</v>
      </c>
      <c r="R344">
        <f t="shared" si="28"/>
        <v>6</v>
      </c>
      <c r="S344">
        <f t="shared" si="29"/>
        <v>4.3833333333333337</v>
      </c>
      <c r="T344">
        <f t="shared" si="30"/>
        <v>6.3428571428571425</v>
      </c>
    </row>
    <row r="345" spans="1:20" hidden="1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26"/>
        <v>Man</v>
      </c>
      <c r="N345">
        <f>IF(F345="",AVERAGE(Age),F345)</f>
        <v>28</v>
      </c>
      <c r="O345">
        <f>IF(J345="",AVERAGE(Fare),J345)</f>
        <v>13</v>
      </c>
      <c r="P345">
        <f>COUNTIFS(Ticket,I345)</f>
        <v>1</v>
      </c>
      <c r="Q345">
        <f t="shared" si="27"/>
        <v>13</v>
      </c>
      <c r="R345">
        <f t="shared" si="28"/>
        <v>1</v>
      </c>
      <c r="S345">
        <f t="shared" si="29"/>
        <v>1.3</v>
      </c>
      <c r="T345">
        <f t="shared" si="30"/>
        <v>1.4</v>
      </c>
    </row>
    <row r="346" spans="1:20" hidden="1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26"/>
        <v>Man</v>
      </c>
      <c r="N346">
        <f>IF(F346="",AVERAGE(Age),F346)</f>
        <v>25</v>
      </c>
      <c r="O346">
        <f>IF(J346="",AVERAGE(Fare),J346)</f>
        <v>13</v>
      </c>
      <c r="P346">
        <f>COUNTIFS(Ticket,I346)</f>
        <v>1</v>
      </c>
      <c r="Q346">
        <f t="shared" si="27"/>
        <v>13</v>
      </c>
      <c r="R346">
        <f t="shared" si="28"/>
        <v>1</v>
      </c>
      <c r="S346">
        <f t="shared" si="29"/>
        <v>1.3</v>
      </c>
      <c r="T346">
        <f t="shared" si="30"/>
        <v>1.3571428571428572</v>
      </c>
    </row>
    <row r="347" spans="1:20" hidden="1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26"/>
        <v>Man</v>
      </c>
      <c r="N347">
        <f>IF(F347="",AVERAGE(Age),F347)</f>
        <v>36</v>
      </c>
      <c r="O347">
        <f>IF(J347="",AVERAGE(Fare),J347)</f>
        <v>13</v>
      </c>
      <c r="P347">
        <f>COUNTIFS(Ticket,I347)</f>
        <v>1</v>
      </c>
      <c r="Q347">
        <f t="shared" si="27"/>
        <v>13</v>
      </c>
      <c r="R347">
        <f t="shared" si="28"/>
        <v>1</v>
      </c>
      <c r="S347">
        <f t="shared" si="29"/>
        <v>1.3</v>
      </c>
      <c r="T347">
        <f t="shared" si="30"/>
        <v>1.5142857142857142</v>
      </c>
    </row>
    <row r="348" spans="1:20" hidden="1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26"/>
        <v>Women</v>
      </c>
      <c r="N348">
        <f>IF(F348="",AVERAGE(Age),F348)</f>
        <v>24</v>
      </c>
      <c r="O348">
        <f>IF(J348="",AVERAGE(Fare),J348)</f>
        <v>13</v>
      </c>
      <c r="P348">
        <f>COUNTIFS(Ticket,I348)</f>
        <v>1</v>
      </c>
      <c r="Q348">
        <f t="shared" si="27"/>
        <v>13</v>
      </c>
      <c r="R348">
        <f t="shared" si="28"/>
        <v>1</v>
      </c>
      <c r="S348">
        <f t="shared" si="29"/>
        <v>1.3</v>
      </c>
      <c r="T348">
        <f t="shared" si="30"/>
        <v>1.342857142857143</v>
      </c>
    </row>
    <row r="349" spans="1:20" hidden="1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26"/>
        <v>Women</v>
      </c>
      <c r="N349">
        <f>IF(F349="",AVERAGE(Age),F349)</f>
        <v>40</v>
      </c>
      <c r="O349">
        <f>IF(J349="",AVERAGE(Fare),J349)</f>
        <v>13</v>
      </c>
      <c r="P349">
        <f>COUNTIFS(Ticket,I349)</f>
        <v>1</v>
      </c>
      <c r="Q349">
        <f t="shared" si="27"/>
        <v>13</v>
      </c>
      <c r="R349">
        <f t="shared" si="28"/>
        <v>1</v>
      </c>
      <c r="S349">
        <f t="shared" si="29"/>
        <v>1.3</v>
      </c>
      <c r="T349">
        <f t="shared" si="30"/>
        <v>1.5714285714285714</v>
      </c>
    </row>
    <row r="350" spans="1:20" hidden="1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26"/>
        <v>Women</v>
      </c>
      <c r="N350">
        <f>IF(F350="",AVERAGE(Age),F350)</f>
        <v>29.881137667304014</v>
      </c>
      <c r="O350">
        <f>IF(J350="",AVERAGE(Fare),J350)</f>
        <v>16.100000000000001</v>
      </c>
      <c r="P350">
        <f>COUNTIFS(Ticket,I350)</f>
        <v>2</v>
      </c>
      <c r="Q350">
        <f t="shared" si="27"/>
        <v>8.0500000000000007</v>
      </c>
      <c r="R350">
        <f t="shared" si="28"/>
        <v>2</v>
      </c>
      <c r="S350">
        <f t="shared" si="29"/>
        <v>0.80500000000000005</v>
      </c>
      <c r="T350">
        <f t="shared" si="30"/>
        <v>2.4268733952472004</v>
      </c>
    </row>
    <row r="351" spans="1:20" hidden="1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26"/>
        <v>Boy</v>
      </c>
      <c r="N351">
        <f>IF(F351="",AVERAGE(Age),F351)</f>
        <v>3</v>
      </c>
      <c r="O351">
        <f>IF(J351="",AVERAGE(Fare),J351)</f>
        <v>15.9</v>
      </c>
      <c r="P351">
        <f>COUNTIFS(Ticket,I351)</f>
        <v>3</v>
      </c>
      <c r="Q351">
        <f t="shared" si="27"/>
        <v>5.3</v>
      </c>
      <c r="R351">
        <f t="shared" si="28"/>
        <v>3</v>
      </c>
      <c r="S351">
        <f t="shared" si="29"/>
        <v>0.53</v>
      </c>
      <c r="T351">
        <f t="shared" si="30"/>
        <v>3.0428571428571427</v>
      </c>
    </row>
    <row r="352" spans="1:20" hidden="1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26"/>
        <v>Man</v>
      </c>
      <c r="N352">
        <f>IF(F352="",AVERAGE(Age),F352)</f>
        <v>42</v>
      </c>
      <c r="O352">
        <f>IF(J352="",AVERAGE(Fare),J352)</f>
        <v>8.6624999999999996</v>
      </c>
      <c r="P352">
        <f>COUNTIFS(Ticket,I352)</f>
        <v>1</v>
      </c>
      <c r="Q352">
        <f t="shared" si="27"/>
        <v>8.6624999999999996</v>
      </c>
      <c r="R352">
        <f t="shared" si="28"/>
        <v>1</v>
      </c>
      <c r="S352">
        <f t="shared" si="29"/>
        <v>0.86624999999999996</v>
      </c>
      <c r="T352">
        <f t="shared" si="30"/>
        <v>1.6</v>
      </c>
    </row>
    <row r="353" spans="1:20" hidden="1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26"/>
        <v>Man</v>
      </c>
      <c r="N353">
        <f>IF(F353="",AVERAGE(Age),F353)</f>
        <v>23</v>
      </c>
      <c r="O353">
        <f>IF(J353="",AVERAGE(Fare),J353)</f>
        <v>9.2249999999999996</v>
      </c>
      <c r="P353">
        <f>COUNTIFS(Ticket,I353)</f>
        <v>1</v>
      </c>
      <c r="Q353">
        <f t="shared" si="27"/>
        <v>9.2249999999999996</v>
      </c>
      <c r="R353">
        <f t="shared" si="28"/>
        <v>1</v>
      </c>
      <c r="S353">
        <f t="shared" si="29"/>
        <v>0.92249999999999999</v>
      </c>
      <c r="T353">
        <f t="shared" si="30"/>
        <v>1.3285714285714285</v>
      </c>
    </row>
    <row r="354" spans="1:20" hidden="1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26"/>
        <v>Man</v>
      </c>
      <c r="N354">
        <f>IF(F354="",AVERAGE(Age),F354)</f>
        <v>29.881137667304014</v>
      </c>
      <c r="O354">
        <f>IF(J354="",AVERAGE(Fare),J354)</f>
        <v>35</v>
      </c>
      <c r="P354">
        <f>COUNTIFS(Ticket,I354)</f>
        <v>1</v>
      </c>
      <c r="Q354">
        <f t="shared" si="27"/>
        <v>35</v>
      </c>
      <c r="R354">
        <f t="shared" si="28"/>
        <v>1</v>
      </c>
      <c r="S354">
        <f t="shared" si="29"/>
        <v>3.5</v>
      </c>
      <c r="T354">
        <f t="shared" si="30"/>
        <v>1.4268733952472001</v>
      </c>
    </row>
    <row r="355" spans="1:20" hidden="1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26"/>
        <v>Man</v>
      </c>
      <c r="N355">
        <f>IF(F355="",AVERAGE(Age),F355)</f>
        <v>15</v>
      </c>
      <c r="O355">
        <f>IF(J355="",AVERAGE(Fare),J355)</f>
        <v>7.2291999999999996</v>
      </c>
      <c r="P355">
        <f>COUNTIFS(Ticket,I355)</f>
        <v>1</v>
      </c>
      <c r="Q355">
        <f t="shared" si="27"/>
        <v>7.2291999999999996</v>
      </c>
      <c r="R355">
        <f t="shared" si="28"/>
        <v>3</v>
      </c>
      <c r="S355">
        <f t="shared" si="29"/>
        <v>0.72292000000000001</v>
      </c>
      <c r="T355">
        <f t="shared" si="30"/>
        <v>3.2142857142857144</v>
      </c>
    </row>
    <row r="356" spans="1:20" hidden="1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26"/>
        <v>Man</v>
      </c>
      <c r="N356">
        <f>IF(F356="",AVERAGE(Age),F356)</f>
        <v>25</v>
      </c>
      <c r="O356">
        <f>IF(J356="",AVERAGE(Fare),J356)</f>
        <v>17.8</v>
      </c>
      <c r="P356">
        <f>COUNTIFS(Ticket,I356)</f>
        <v>2</v>
      </c>
      <c r="Q356">
        <f t="shared" si="27"/>
        <v>8.9</v>
      </c>
      <c r="R356">
        <f t="shared" si="28"/>
        <v>2</v>
      </c>
      <c r="S356">
        <f t="shared" si="29"/>
        <v>0.89</v>
      </c>
      <c r="T356">
        <f t="shared" si="30"/>
        <v>2.3571428571428572</v>
      </c>
    </row>
    <row r="357" spans="1:20" hidden="1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26"/>
        <v>Man</v>
      </c>
      <c r="N357">
        <f>IF(F357="",AVERAGE(Age),F357)</f>
        <v>29.881137667304014</v>
      </c>
      <c r="O357">
        <f>IF(J357="",AVERAGE(Fare),J357)</f>
        <v>7.2249999999999996</v>
      </c>
      <c r="P357">
        <f>COUNTIFS(Ticket,I357)</f>
        <v>1</v>
      </c>
      <c r="Q357">
        <f t="shared" si="27"/>
        <v>7.2249999999999996</v>
      </c>
      <c r="R357">
        <f t="shared" si="28"/>
        <v>1</v>
      </c>
      <c r="S357">
        <f t="shared" si="29"/>
        <v>0.72249999999999992</v>
      </c>
      <c r="T357">
        <f t="shared" si="30"/>
        <v>1.4268733952472001</v>
      </c>
    </row>
    <row r="358" spans="1:20" hidden="1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26"/>
        <v>Man</v>
      </c>
      <c r="N358">
        <f>IF(F358="",AVERAGE(Age),F358)</f>
        <v>28</v>
      </c>
      <c r="O358">
        <f>IF(J358="",AVERAGE(Fare),J358)</f>
        <v>9.5</v>
      </c>
      <c r="P358">
        <f>COUNTIFS(Ticket,I358)</f>
        <v>1</v>
      </c>
      <c r="Q358">
        <f t="shared" si="27"/>
        <v>9.5</v>
      </c>
      <c r="R358">
        <f t="shared" si="28"/>
        <v>1</v>
      </c>
      <c r="S358">
        <f t="shared" si="29"/>
        <v>0.95</v>
      </c>
      <c r="T358">
        <f t="shared" si="30"/>
        <v>1.4</v>
      </c>
    </row>
    <row r="359" spans="1:20" hidden="1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26"/>
        <v>Women</v>
      </c>
      <c r="N359">
        <f>IF(F359="",AVERAGE(Age),F359)</f>
        <v>22</v>
      </c>
      <c r="O359">
        <f>IF(J359="",AVERAGE(Fare),J359)</f>
        <v>55</v>
      </c>
      <c r="P359">
        <f>COUNTIFS(Ticket,I359)</f>
        <v>2</v>
      </c>
      <c r="Q359">
        <f t="shared" si="27"/>
        <v>27.5</v>
      </c>
      <c r="R359">
        <f t="shared" si="28"/>
        <v>2</v>
      </c>
      <c r="S359">
        <f t="shared" si="29"/>
        <v>2.75</v>
      </c>
      <c r="T359">
        <f t="shared" si="30"/>
        <v>2.3142857142857141</v>
      </c>
    </row>
    <row r="360" spans="1:20" hidden="1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26"/>
        <v>Women</v>
      </c>
      <c r="N360">
        <f>IF(F360="",AVERAGE(Age),F360)</f>
        <v>38</v>
      </c>
      <c r="O360">
        <f>IF(J360="",AVERAGE(Fare),J360)</f>
        <v>13</v>
      </c>
      <c r="P360">
        <f>COUNTIFS(Ticket,I360)</f>
        <v>1</v>
      </c>
      <c r="Q360">
        <f t="shared" si="27"/>
        <v>13</v>
      </c>
      <c r="R360">
        <f t="shared" si="28"/>
        <v>1</v>
      </c>
      <c r="S360">
        <f t="shared" si="29"/>
        <v>1.3</v>
      </c>
      <c r="T360">
        <f t="shared" si="30"/>
        <v>1.5428571428571427</v>
      </c>
    </row>
    <row r="361" spans="1:20" hidden="1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26"/>
        <v>Women</v>
      </c>
      <c r="N361">
        <f>IF(F361="",AVERAGE(Age),F361)</f>
        <v>29.881137667304014</v>
      </c>
      <c r="O361">
        <f>IF(J361="",AVERAGE(Fare),J361)</f>
        <v>7.8792</v>
      </c>
      <c r="P361">
        <f>COUNTIFS(Ticket,I361)</f>
        <v>1</v>
      </c>
      <c r="Q361">
        <f t="shared" si="27"/>
        <v>7.8792</v>
      </c>
      <c r="R361">
        <f t="shared" si="28"/>
        <v>1</v>
      </c>
      <c r="S361">
        <f t="shared" si="29"/>
        <v>0.78791999999999995</v>
      </c>
      <c r="T361">
        <f t="shared" si="30"/>
        <v>1.4268733952472001</v>
      </c>
    </row>
    <row r="362" spans="1:20" hidden="1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26"/>
        <v>Women</v>
      </c>
      <c r="N362">
        <f>IF(F362="",AVERAGE(Age),F362)</f>
        <v>29.881137667304014</v>
      </c>
      <c r="O362">
        <f>IF(J362="",AVERAGE(Fare),J362)</f>
        <v>7.8792</v>
      </c>
      <c r="P362">
        <f>COUNTIFS(Ticket,I362)</f>
        <v>1</v>
      </c>
      <c r="Q362">
        <f t="shared" si="27"/>
        <v>7.8792</v>
      </c>
      <c r="R362">
        <f t="shared" si="28"/>
        <v>1</v>
      </c>
      <c r="S362">
        <f t="shared" si="29"/>
        <v>0.78791999999999995</v>
      </c>
      <c r="T362">
        <f t="shared" si="30"/>
        <v>1.4268733952472001</v>
      </c>
    </row>
    <row r="363" spans="1:20" hidden="1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26"/>
        <v>Man</v>
      </c>
      <c r="N363">
        <f>IF(F363="",AVERAGE(Age),F363)</f>
        <v>40</v>
      </c>
      <c r="O363">
        <f>IF(J363="",AVERAGE(Fare),J363)</f>
        <v>27.9</v>
      </c>
      <c r="P363">
        <f>COUNTIFS(Ticket,I363)</f>
        <v>6</v>
      </c>
      <c r="Q363">
        <f t="shared" si="27"/>
        <v>4.6499999999999995</v>
      </c>
      <c r="R363">
        <f t="shared" si="28"/>
        <v>6</v>
      </c>
      <c r="S363">
        <f t="shared" si="29"/>
        <v>0.46499999999999997</v>
      </c>
      <c r="T363">
        <f t="shared" si="30"/>
        <v>6.5714285714285712</v>
      </c>
    </row>
    <row r="364" spans="1:20" hidden="1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26"/>
        <v>Man</v>
      </c>
      <c r="N364">
        <f>IF(F364="",AVERAGE(Age),F364)</f>
        <v>29</v>
      </c>
      <c r="O364">
        <f>IF(J364="",AVERAGE(Fare),J364)</f>
        <v>27.720800000000001</v>
      </c>
      <c r="P364">
        <f>COUNTIFS(Ticket,I364)</f>
        <v>2</v>
      </c>
      <c r="Q364">
        <f t="shared" si="27"/>
        <v>13.8604</v>
      </c>
      <c r="R364">
        <f t="shared" si="28"/>
        <v>2</v>
      </c>
      <c r="S364">
        <f t="shared" si="29"/>
        <v>1.3860399999999999</v>
      </c>
      <c r="T364">
        <f t="shared" si="30"/>
        <v>2.4142857142857141</v>
      </c>
    </row>
    <row r="365" spans="1:20" hidden="1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26"/>
        <v>Women</v>
      </c>
      <c r="N365">
        <f>IF(F365="",AVERAGE(Age),F365)</f>
        <v>45</v>
      </c>
      <c r="O365">
        <f>IF(J365="",AVERAGE(Fare),J365)</f>
        <v>14.4542</v>
      </c>
      <c r="P365">
        <f>COUNTIFS(Ticket,I365)</f>
        <v>2</v>
      </c>
      <c r="Q365">
        <f t="shared" si="27"/>
        <v>7.2271000000000001</v>
      </c>
      <c r="R365">
        <f t="shared" si="28"/>
        <v>2</v>
      </c>
      <c r="S365">
        <f t="shared" si="29"/>
        <v>0.72270999999999996</v>
      </c>
      <c r="T365">
        <f t="shared" si="30"/>
        <v>2.6428571428571428</v>
      </c>
    </row>
    <row r="366" spans="1:20" hidden="1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26"/>
        <v>Man</v>
      </c>
      <c r="N366">
        <f>IF(F366="",AVERAGE(Age),F366)</f>
        <v>35</v>
      </c>
      <c r="O366">
        <f>IF(J366="",AVERAGE(Fare),J366)</f>
        <v>7.05</v>
      </c>
      <c r="P366">
        <f>COUNTIFS(Ticket,I366)</f>
        <v>1</v>
      </c>
      <c r="Q366">
        <f t="shared" si="27"/>
        <v>7.05</v>
      </c>
      <c r="R366">
        <f t="shared" si="28"/>
        <v>1</v>
      </c>
      <c r="S366">
        <f t="shared" si="29"/>
        <v>0.70499999999999996</v>
      </c>
      <c r="T366">
        <f t="shared" si="30"/>
        <v>1.5</v>
      </c>
    </row>
    <row r="367" spans="1:20" hidden="1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26"/>
        <v>Man</v>
      </c>
      <c r="N367">
        <f>IF(F367="",AVERAGE(Age),F367)</f>
        <v>29.881137667304014</v>
      </c>
      <c r="O367">
        <f>IF(J367="",AVERAGE(Fare),J367)</f>
        <v>15.5</v>
      </c>
      <c r="P367">
        <f>COUNTIFS(Ticket,I367)</f>
        <v>2</v>
      </c>
      <c r="Q367">
        <f t="shared" si="27"/>
        <v>7.75</v>
      </c>
      <c r="R367">
        <f t="shared" si="28"/>
        <v>2</v>
      </c>
      <c r="S367">
        <f t="shared" si="29"/>
        <v>0.77500000000000002</v>
      </c>
      <c r="T367">
        <f t="shared" si="30"/>
        <v>2.4268733952472004</v>
      </c>
    </row>
    <row r="368" spans="1:20" hidden="1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26"/>
        <v>Man</v>
      </c>
      <c r="N368">
        <f>IF(F368="",AVERAGE(Age),F368)</f>
        <v>30</v>
      </c>
      <c r="O368">
        <f>IF(J368="",AVERAGE(Fare),J368)</f>
        <v>7.25</v>
      </c>
      <c r="P368">
        <f>COUNTIFS(Ticket,I368)</f>
        <v>1</v>
      </c>
      <c r="Q368">
        <f t="shared" si="27"/>
        <v>7.25</v>
      </c>
      <c r="R368">
        <f t="shared" si="28"/>
        <v>1</v>
      </c>
      <c r="S368">
        <f t="shared" si="29"/>
        <v>0.72499999999999998</v>
      </c>
      <c r="T368">
        <f t="shared" si="30"/>
        <v>1.4285714285714286</v>
      </c>
    </row>
    <row r="369" spans="1:20" hidden="1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26"/>
        <v>Women</v>
      </c>
      <c r="N369">
        <f>IF(F369="",AVERAGE(Age),F369)</f>
        <v>60</v>
      </c>
      <c r="O369">
        <f>IF(J369="",AVERAGE(Fare),J369)</f>
        <v>75.25</v>
      </c>
      <c r="P369">
        <f>COUNTIFS(Ticket,I369)</f>
        <v>2</v>
      </c>
      <c r="Q369">
        <f t="shared" si="27"/>
        <v>37.625</v>
      </c>
      <c r="R369">
        <f t="shared" si="28"/>
        <v>2</v>
      </c>
      <c r="S369">
        <f t="shared" si="29"/>
        <v>3.7625000000000002</v>
      </c>
      <c r="T369">
        <f t="shared" si="30"/>
        <v>2.8571428571428572</v>
      </c>
    </row>
    <row r="370" spans="1:20" hidden="1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26"/>
        <v>Women</v>
      </c>
      <c r="N370">
        <f>IF(F370="",AVERAGE(Age),F370)</f>
        <v>29.881137667304014</v>
      </c>
      <c r="O370">
        <f>IF(J370="",AVERAGE(Fare),J370)</f>
        <v>7.2291999999999996</v>
      </c>
      <c r="P370">
        <f>COUNTIFS(Ticket,I370)</f>
        <v>1</v>
      </c>
      <c r="Q370">
        <f t="shared" si="27"/>
        <v>7.2291999999999996</v>
      </c>
      <c r="R370">
        <f t="shared" si="28"/>
        <v>1</v>
      </c>
      <c r="S370">
        <f t="shared" si="29"/>
        <v>0.72292000000000001</v>
      </c>
      <c r="T370">
        <f t="shared" si="30"/>
        <v>1.4268733952472001</v>
      </c>
    </row>
    <row r="371" spans="1:20" hidden="1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26"/>
        <v>Women</v>
      </c>
      <c r="N371">
        <f>IF(F371="",AVERAGE(Age),F371)</f>
        <v>29.881137667304014</v>
      </c>
      <c r="O371">
        <f>IF(J371="",AVERAGE(Fare),J371)</f>
        <v>7.75</v>
      </c>
      <c r="P371">
        <f>COUNTIFS(Ticket,I371)</f>
        <v>1</v>
      </c>
      <c r="Q371">
        <f t="shared" si="27"/>
        <v>7.75</v>
      </c>
      <c r="R371">
        <f t="shared" si="28"/>
        <v>1</v>
      </c>
      <c r="S371">
        <f t="shared" si="29"/>
        <v>0.77500000000000002</v>
      </c>
      <c r="T371">
        <f t="shared" si="30"/>
        <v>1.4268733952472001</v>
      </c>
    </row>
    <row r="372" spans="1:20" hidden="1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26"/>
        <v>Women</v>
      </c>
      <c r="N372">
        <f>IF(F372="",AVERAGE(Age),F372)</f>
        <v>24</v>
      </c>
      <c r="O372">
        <f>IF(J372="",AVERAGE(Fare),J372)</f>
        <v>69.3</v>
      </c>
      <c r="P372">
        <f>COUNTIFS(Ticket,I372)</f>
        <v>2</v>
      </c>
      <c r="Q372">
        <f t="shared" si="27"/>
        <v>34.65</v>
      </c>
      <c r="R372">
        <f t="shared" si="28"/>
        <v>1</v>
      </c>
      <c r="S372">
        <f t="shared" si="29"/>
        <v>3.4649999999999999</v>
      </c>
      <c r="T372">
        <f t="shared" si="30"/>
        <v>1.342857142857143</v>
      </c>
    </row>
    <row r="373" spans="1:20" hidden="1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26"/>
        <v>Man</v>
      </c>
      <c r="N373">
        <f>IF(F373="",AVERAGE(Age),F373)</f>
        <v>25</v>
      </c>
      <c r="O373">
        <f>IF(J373="",AVERAGE(Fare),J373)</f>
        <v>55.441699999999997</v>
      </c>
      <c r="P373">
        <f>COUNTIFS(Ticket,I373)</f>
        <v>2</v>
      </c>
      <c r="Q373">
        <f t="shared" si="27"/>
        <v>27.720849999999999</v>
      </c>
      <c r="R373">
        <f t="shared" si="28"/>
        <v>2</v>
      </c>
      <c r="S373">
        <f t="shared" si="29"/>
        <v>2.7720849999999997</v>
      </c>
      <c r="T373">
        <f t="shared" si="30"/>
        <v>2.3571428571428572</v>
      </c>
    </row>
    <row r="374" spans="1:20" hidden="1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26"/>
        <v>Man</v>
      </c>
      <c r="N374">
        <f>IF(F374="",AVERAGE(Age),F374)</f>
        <v>18</v>
      </c>
      <c r="O374">
        <f>IF(J374="",AVERAGE(Fare),J374)</f>
        <v>6.4958</v>
      </c>
      <c r="P374">
        <f>COUNTIFS(Ticket,I374)</f>
        <v>1</v>
      </c>
      <c r="Q374">
        <f t="shared" si="27"/>
        <v>6.4958</v>
      </c>
      <c r="R374">
        <f t="shared" si="28"/>
        <v>2</v>
      </c>
      <c r="S374">
        <f t="shared" si="29"/>
        <v>0.64958000000000005</v>
      </c>
      <c r="T374">
        <f t="shared" si="30"/>
        <v>2.2571428571428571</v>
      </c>
    </row>
    <row r="375" spans="1:20" hidden="1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26"/>
        <v>Man</v>
      </c>
      <c r="N375">
        <f>IF(F375="",AVERAGE(Age),F375)</f>
        <v>19</v>
      </c>
      <c r="O375">
        <f>IF(J375="",AVERAGE(Fare),J375)</f>
        <v>8.0500000000000007</v>
      </c>
      <c r="P375">
        <f>COUNTIFS(Ticket,I375)</f>
        <v>1</v>
      </c>
      <c r="Q375">
        <f t="shared" si="27"/>
        <v>8.0500000000000007</v>
      </c>
      <c r="R375">
        <f t="shared" si="28"/>
        <v>1</v>
      </c>
      <c r="S375">
        <f t="shared" si="29"/>
        <v>0.80500000000000005</v>
      </c>
      <c r="T375">
        <f t="shared" si="30"/>
        <v>1.2714285714285714</v>
      </c>
    </row>
    <row r="376" spans="1:20" hidden="1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26"/>
        <v>Man</v>
      </c>
      <c r="N376">
        <f>IF(F376="",AVERAGE(Age),F376)</f>
        <v>22</v>
      </c>
      <c r="O376">
        <f>IF(J376="",AVERAGE(Fare),J376)</f>
        <v>135.63329999999999</v>
      </c>
      <c r="P376">
        <f>COUNTIFS(Ticket,I376)</f>
        <v>4</v>
      </c>
      <c r="Q376">
        <f t="shared" si="27"/>
        <v>33.908324999999998</v>
      </c>
      <c r="R376">
        <f t="shared" si="28"/>
        <v>1</v>
      </c>
      <c r="S376">
        <f t="shared" si="29"/>
        <v>3.3908324999999997</v>
      </c>
      <c r="T376">
        <f t="shared" si="30"/>
        <v>1.3142857142857143</v>
      </c>
    </row>
    <row r="377" spans="1:20" hidden="1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26"/>
        <v>Women</v>
      </c>
      <c r="N377">
        <f>IF(F377="",AVERAGE(Age),F377)</f>
        <v>3</v>
      </c>
      <c r="O377">
        <f>IF(J377="",AVERAGE(Fare),J377)</f>
        <v>21.074999999999999</v>
      </c>
      <c r="P377">
        <f>COUNTIFS(Ticket,I377)</f>
        <v>5</v>
      </c>
      <c r="Q377">
        <f t="shared" si="27"/>
        <v>4.2149999999999999</v>
      </c>
      <c r="R377">
        <f t="shared" si="28"/>
        <v>5</v>
      </c>
      <c r="S377">
        <f t="shared" si="29"/>
        <v>0.42149999999999999</v>
      </c>
      <c r="T377">
        <f t="shared" si="30"/>
        <v>5.0428571428571427</v>
      </c>
    </row>
    <row r="378" spans="1:20" hidden="1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26"/>
        <v>Women</v>
      </c>
      <c r="N378">
        <f>IF(F378="",AVERAGE(Age),F378)</f>
        <v>29.881137667304014</v>
      </c>
      <c r="O378">
        <f>IF(J378="",AVERAGE(Fare),J378)</f>
        <v>82.1708</v>
      </c>
      <c r="P378">
        <f>COUNTIFS(Ticket,I378)</f>
        <v>2</v>
      </c>
      <c r="Q378">
        <f t="shared" si="27"/>
        <v>41.0854</v>
      </c>
      <c r="R378">
        <f t="shared" si="28"/>
        <v>2</v>
      </c>
      <c r="S378">
        <f t="shared" si="29"/>
        <v>4.1085399999999996</v>
      </c>
      <c r="T378">
        <f t="shared" si="30"/>
        <v>2.4268733952472004</v>
      </c>
    </row>
    <row r="379" spans="1:20" hidden="1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26"/>
        <v>Women</v>
      </c>
      <c r="N379">
        <f>IF(F379="",AVERAGE(Age),F379)</f>
        <v>22</v>
      </c>
      <c r="O379">
        <f>IF(J379="",AVERAGE(Fare),J379)</f>
        <v>7.25</v>
      </c>
      <c r="P379">
        <f>COUNTIFS(Ticket,I379)</f>
        <v>1</v>
      </c>
      <c r="Q379">
        <f t="shared" si="27"/>
        <v>7.25</v>
      </c>
      <c r="R379">
        <f t="shared" si="28"/>
        <v>1</v>
      </c>
      <c r="S379">
        <f t="shared" si="29"/>
        <v>0.72499999999999998</v>
      </c>
      <c r="T379">
        <f t="shared" si="30"/>
        <v>1.3142857142857143</v>
      </c>
    </row>
    <row r="380" spans="1:20" hidden="1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26"/>
        <v>Man</v>
      </c>
      <c r="N380">
        <f>IF(F380="",AVERAGE(Age),F380)</f>
        <v>27</v>
      </c>
      <c r="O380">
        <f>IF(J380="",AVERAGE(Fare),J380)</f>
        <v>211.5</v>
      </c>
      <c r="P380">
        <f>COUNTIFS(Ticket,I380)</f>
        <v>5</v>
      </c>
      <c r="Q380">
        <f t="shared" si="27"/>
        <v>42.3</v>
      </c>
      <c r="R380">
        <f t="shared" si="28"/>
        <v>3</v>
      </c>
      <c r="S380">
        <f t="shared" si="29"/>
        <v>4.2300000000000004</v>
      </c>
      <c r="T380">
        <f t="shared" si="30"/>
        <v>3.3857142857142857</v>
      </c>
    </row>
    <row r="381" spans="1:20" hidden="1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26"/>
        <v>Man</v>
      </c>
      <c r="N381">
        <f>IF(F381="",AVERAGE(Age),F381)</f>
        <v>20</v>
      </c>
      <c r="O381">
        <f>IF(J381="",AVERAGE(Fare),J381)</f>
        <v>4.0125000000000002</v>
      </c>
      <c r="P381">
        <f>COUNTIFS(Ticket,I381)</f>
        <v>1</v>
      </c>
      <c r="Q381">
        <f t="shared" si="27"/>
        <v>4.0125000000000002</v>
      </c>
      <c r="R381">
        <f t="shared" si="28"/>
        <v>1</v>
      </c>
      <c r="S381">
        <f t="shared" si="29"/>
        <v>0.40125</v>
      </c>
      <c r="T381">
        <f t="shared" si="30"/>
        <v>1.2857142857142856</v>
      </c>
    </row>
    <row r="382" spans="1:20" hidden="1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26"/>
        <v>Man</v>
      </c>
      <c r="N382">
        <f>IF(F382="",AVERAGE(Age),F382)</f>
        <v>19</v>
      </c>
      <c r="O382">
        <f>IF(J382="",AVERAGE(Fare),J382)</f>
        <v>7.7750000000000004</v>
      </c>
      <c r="P382">
        <f>COUNTIFS(Ticket,I382)</f>
        <v>1</v>
      </c>
      <c r="Q382">
        <f t="shared" si="27"/>
        <v>7.7750000000000004</v>
      </c>
      <c r="R382">
        <f t="shared" si="28"/>
        <v>1</v>
      </c>
      <c r="S382">
        <f t="shared" si="29"/>
        <v>0.77750000000000008</v>
      </c>
      <c r="T382">
        <f t="shared" si="30"/>
        <v>1.2714285714285714</v>
      </c>
    </row>
    <row r="383" spans="1:20" hidden="1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26"/>
        <v>Women</v>
      </c>
      <c r="N383">
        <f>IF(F383="",AVERAGE(Age),F383)</f>
        <v>42</v>
      </c>
      <c r="O383">
        <f>IF(J383="",AVERAGE(Fare),J383)</f>
        <v>227.52500000000001</v>
      </c>
      <c r="P383">
        <f>COUNTIFS(Ticket,I383)</f>
        <v>5</v>
      </c>
      <c r="Q383">
        <f t="shared" si="27"/>
        <v>45.505000000000003</v>
      </c>
      <c r="R383">
        <f t="shared" si="28"/>
        <v>1</v>
      </c>
      <c r="S383">
        <f t="shared" si="29"/>
        <v>4.5505000000000004</v>
      </c>
      <c r="T383">
        <f t="shared" si="30"/>
        <v>1.6</v>
      </c>
    </row>
    <row r="384" spans="1:20" hidden="1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26"/>
        <v>Women</v>
      </c>
      <c r="N384">
        <f>IF(F384="",AVERAGE(Age),F384)</f>
        <v>1</v>
      </c>
      <c r="O384">
        <f>IF(J384="",AVERAGE(Fare),J384)</f>
        <v>15.7417</v>
      </c>
      <c r="P384">
        <f>COUNTIFS(Ticket,I384)</f>
        <v>3</v>
      </c>
      <c r="Q384">
        <f t="shared" si="27"/>
        <v>5.247233333333333</v>
      </c>
      <c r="R384">
        <f t="shared" si="28"/>
        <v>3</v>
      </c>
      <c r="S384">
        <f t="shared" si="29"/>
        <v>0.52472333333333332</v>
      </c>
      <c r="T384">
        <f t="shared" si="30"/>
        <v>3.0142857142857142</v>
      </c>
    </row>
    <row r="385" spans="1:20" hidden="1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26"/>
        <v>Man</v>
      </c>
      <c r="N385">
        <f>IF(F385="",AVERAGE(Age),F385)</f>
        <v>32</v>
      </c>
      <c r="O385">
        <f>IF(J385="",AVERAGE(Fare),J385)</f>
        <v>7.9249999999999998</v>
      </c>
      <c r="P385">
        <f>COUNTIFS(Ticket,I385)</f>
        <v>1</v>
      </c>
      <c r="Q385">
        <f t="shared" si="27"/>
        <v>7.9249999999999998</v>
      </c>
      <c r="R385">
        <f t="shared" si="28"/>
        <v>1</v>
      </c>
      <c r="S385">
        <f t="shared" si="29"/>
        <v>0.79249999999999998</v>
      </c>
      <c r="T385">
        <f t="shared" si="30"/>
        <v>1.4571428571428571</v>
      </c>
    </row>
    <row r="386" spans="1:20" hidden="1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26"/>
        <v>Women</v>
      </c>
      <c r="N386">
        <f>IF(F386="",AVERAGE(Age),F386)</f>
        <v>35</v>
      </c>
      <c r="O386">
        <f>IF(J386="",AVERAGE(Fare),J386)</f>
        <v>52</v>
      </c>
      <c r="P386">
        <f>COUNTIFS(Ticket,I386)</f>
        <v>2</v>
      </c>
      <c r="Q386">
        <f t="shared" si="27"/>
        <v>26</v>
      </c>
      <c r="R386">
        <f t="shared" si="28"/>
        <v>2</v>
      </c>
      <c r="S386">
        <f t="shared" si="29"/>
        <v>2.6</v>
      </c>
      <c r="T386">
        <f t="shared" si="30"/>
        <v>2.5</v>
      </c>
    </row>
    <row r="387" spans="1:20" hidden="1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26"/>
        <v>Man</v>
      </c>
      <c r="N387">
        <f>IF(F387="",AVERAGE(Age),F387)</f>
        <v>29.881137667304014</v>
      </c>
      <c r="O387">
        <f>IF(J387="",AVERAGE(Fare),J387)</f>
        <v>7.8958000000000004</v>
      </c>
      <c r="P387">
        <f>COUNTIFS(Ticket,I387)</f>
        <v>1</v>
      </c>
      <c r="Q387">
        <f t="shared" si="27"/>
        <v>7.8958000000000004</v>
      </c>
      <c r="R387">
        <f t="shared" si="28"/>
        <v>1</v>
      </c>
      <c r="S387">
        <f t="shared" si="29"/>
        <v>0.78958000000000006</v>
      </c>
      <c r="T387">
        <f t="shared" si="30"/>
        <v>1.4268733952472001</v>
      </c>
    </row>
    <row r="388" spans="1:20" hidden="1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31">IF(IFERROR(FIND("Master",D388),0)&gt;0,"Boy",IF(E388="female","Women","Man"))</f>
        <v>Man</v>
      </c>
      <c r="N388">
        <f>IF(F388="",AVERAGE(Age),F388)</f>
        <v>18</v>
      </c>
      <c r="O388">
        <f>IF(J388="",AVERAGE(Fare),J388)</f>
        <v>73.5</v>
      </c>
      <c r="P388">
        <f>COUNTIFS(Ticket,I388)</f>
        <v>7</v>
      </c>
      <c r="Q388">
        <f t="shared" ref="Q388:Q451" si="32">O388/P388</f>
        <v>10.5</v>
      </c>
      <c r="R388">
        <f t="shared" ref="R388:R451" si="33">SUM(G388:H388)+1</f>
        <v>1</v>
      </c>
      <c r="S388">
        <f t="shared" ref="S388:S451" si="34">O388/(P388*10)</f>
        <v>1.05</v>
      </c>
      <c r="T388">
        <f t="shared" ref="T388:T451" si="35">R388+(N388/70)</f>
        <v>1.2571428571428571</v>
      </c>
    </row>
    <row r="389" spans="1:20" hidden="1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31"/>
        <v>Boy</v>
      </c>
      <c r="N389">
        <f>IF(F389="",AVERAGE(Age),F389)</f>
        <v>1</v>
      </c>
      <c r="O389">
        <f>IF(J389="",AVERAGE(Fare),J389)</f>
        <v>46.9</v>
      </c>
      <c r="P389">
        <f>COUNTIFS(Ticket,I389)</f>
        <v>8</v>
      </c>
      <c r="Q389">
        <f t="shared" si="32"/>
        <v>5.8624999999999998</v>
      </c>
      <c r="R389">
        <f t="shared" si="33"/>
        <v>8</v>
      </c>
      <c r="S389">
        <f t="shared" si="34"/>
        <v>0.58624999999999994</v>
      </c>
      <c r="T389">
        <f t="shared" si="35"/>
        <v>8.0142857142857142</v>
      </c>
    </row>
    <row r="390" spans="1:20" hidden="1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31"/>
        <v>Women</v>
      </c>
      <c r="N390">
        <f>IF(F390="",AVERAGE(Age),F390)</f>
        <v>36</v>
      </c>
      <c r="O390">
        <f>IF(J390="",AVERAGE(Fare),J390)</f>
        <v>13</v>
      </c>
      <c r="P390">
        <f>COUNTIFS(Ticket,I390)</f>
        <v>1</v>
      </c>
      <c r="Q390">
        <f t="shared" si="32"/>
        <v>13</v>
      </c>
      <c r="R390">
        <f t="shared" si="33"/>
        <v>1</v>
      </c>
      <c r="S390">
        <f t="shared" si="34"/>
        <v>1.3</v>
      </c>
      <c r="T390">
        <f t="shared" si="35"/>
        <v>1.5142857142857142</v>
      </c>
    </row>
    <row r="391" spans="1:20" hidden="1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31"/>
        <v>Man</v>
      </c>
      <c r="N391">
        <f>IF(F391="",AVERAGE(Age),F391)</f>
        <v>29.881137667304014</v>
      </c>
      <c r="O391">
        <f>IF(J391="",AVERAGE(Fare),J391)</f>
        <v>7.7291999999999996</v>
      </c>
      <c r="P391">
        <f>COUNTIFS(Ticket,I391)</f>
        <v>1</v>
      </c>
      <c r="Q391">
        <f t="shared" si="32"/>
        <v>7.7291999999999996</v>
      </c>
      <c r="R391">
        <f t="shared" si="33"/>
        <v>1</v>
      </c>
      <c r="S391">
        <f t="shared" si="34"/>
        <v>0.77291999999999994</v>
      </c>
      <c r="T391">
        <f t="shared" si="35"/>
        <v>1.4268733952472001</v>
      </c>
    </row>
    <row r="392" spans="1:20" hidden="1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31"/>
        <v>Women</v>
      </c>
      <c r="N392">
        <f>IF(F392="",AVERAGE(Age),F392)</f>
        <v>17</v>
      </c>
      <c r="O392">
        <f>IF(J392="",AVERAGE(Fare),J392)</f>
        <v>12</v>
      </c>
      <c r="P392">
        <f>COUNTIFS(Ticket,I392)</f>
        <v>1</v>
      </c>
      <c r="Q392">
        <f t="shared" si="32"/>
        <v>12</v>
      </c>
      <c r="R392">
        <f t="shared" si="33"/>
        <v>1</v>
      </c>
      <c r="S392">
        <f t="shared" si="34"/>
        <v>1.2</v>
      </c>
      <c r="T392">
        <f t="shared" si="35"/>
        <v>1.2428571428571429</v>
      </c>
    </row>
    <row r="393" spans="1:20" hidden="1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31"/>
        <v>Man</v>
      </c>
      <c r="N393">
        <f>IF(F393="",AVERAGE(Age),F393)</f>
        <v>36</v>
      </c>
      <c r="O393">
        <f>IF(J393="",AVERAGE(Fare),J393)</f>
        <v>120</v>
      </c>
      <c r="P393">
        <f>COUNTIFS(Ticket,I393)</f>
        <v>4</v>
      </c>
      <c r="Q393">
        <f t="shared" si="32"/>
        <v>30</v>
      </c>
      <c r="R393">
        <f t="shared" si="33"/>
        <v>4</v>
      </c>
      <c r="S393">
        <f t="shared" si="34"/>
        <v>3</v>
      </c>
      <c r="T393">
        <f t="shared" si="35"/>
        <v>4.5142857142857142</v>
      </c>
    </row>
    <row r="394" spans="1:20" hidden="1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31"/>
        <v>Man</v>
      </c>
      <c r="N394">
        <f>IF(F394="",AVERAGE(Age),F394)</f>
        <v>21</v>
      </c>
      <c r="O394">
        <f>IF(J394="",AVERAGE(Fare),J394)</f>
        <v>7.7957999999999998</v>
      </c>
      <c r="P394">
        <f>COUNTIFS(Ticket,I394)</f>
        <v>1</v>
      </c>
      <c r="Q394">
        <f t="shared" si="32"/>
        <v>7.7957999999999998</v>
      </c>
      <c r="R394">
        <f t="shared" si="33"/>
        <v>1</v>
      </c>
      <c r="S394">
        <f t="shared" si="34"/>
        <v>0.77957999999999994</v>
      </c>
      <c r="T394">
        <f t="shared" si="35"/>
        <v>1.3</v>
      </c>
    </row>
    <row r="395" spans="1:20" hidden="1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31"/>
        <v>Man</v>
      </c>
      <c r="N395">
        <f>IF(F395="",AVERAGE(Age),F395)</f>
        <v>28</v>
      </c>
      <c r="O395">
        <f>IF(J395="",AVERAGE(Fare),J395)</f>
        <v>7.9249999999999998</v>
      </c>
      <c r="P395">
        <f>COUNTIFS(Ticket,I395)</f>
        <v>1</v>
      </c>
      <c r="Q395">
        <f t="shared" si="32"/>
        <v>7.9249999999999998</v>
      </c>
      <c r="R395">
        <f t="shared" si="33"/>
        <v>3</v>
      </c>
      <c r="S395">
        <f t="shared" si="34"/>
        <v>0.79249999999999998</v>
      </c>
      <c r="T395">
        <f t="shared" si="35"/>
        <v>3.4</v>
      </c>
    </row>
    <row r="396" spans="1:20" hidden="1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31"/>
        <v>Women</v>
      </c>
      <c r="N396">
        <f>IF(F396="",AVERAGE(Age),F396)</f>
        <v>23</v>
      </c>
      <c r="O396">
        <f>IF(J396="",AVERAGE(Fare),J396)</f>
        <v>113.27500000000001</v>
      </c>
      <c r="P396">
        <f>COUNTIFS(Ticket,I396)</f>
        <v>3</v>
      </c>
      <c r="Q396">
        <f t="shared" si="32"/>
        <v>37.758333333333333</v>
      </c>
      <c r="R396">
        <f t="shared" si="33"/>
        <v>2</v>
      </c>
      <c r="S396">
        <f t="shared" si="34"/>
        <v>3.7758333333333334</v>
      </c>
      <c r="T396">
        <f t="shared" si="35"/>
        <v>2.3285714285714287</v>
      </c>
    </row>
    <row r="397" spans="1:20" hidden="1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31"/>
        <v>Women</v>
      </c>
      <c r="N397">
        <f>IF(F397="",AVERAGE(Age),F397)</f>
        <v>24</v>
      </c>
      <c r="O397">
        <f>IF(J397="",AVERAGE(Fare),J397)</f>
        <v>16.7</v>
      </c>
      <c r="P397">
        <f>COUNTIFS(Ticket,I397)</f>
        <v>3</v>
      </c>
      <c r="Q397">
        <f t="shared" si="32"/>
        <v>5.5666666666666664</v>
      </c>
      <c r="R397">
        <f t="shared" si="33"/>
        <v>3</v>
      </c>
      <c r="S397">
        <f t="shared" si="34"/>
        <v>0.55666666666666664</v>
      </c>
      <c r="T397">
        <f t="shared" si="35"/>
        <v>3.342857142857143</v>
      </c>
    </row>
    <row r="398" spans="1:20" hidden="1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31"/>
        <v>Man</v>
      </c>
      <c r="N398">
        <f>IF(F398="",AVERAGE(Age),F398)</f>
        <v>22</v>
      </c>
      <c r="O398">
        <f>IF(J398="",AVERAGE(Fare),J398)</f>
        <v>7.7957999999999998</v>
      </c>
      <c r="P398">
        <f>COUNTIFS(Ticket,I398)</f>
        <v>1</v>
      </c>
      <c r="Q398">
        <f t="shared" si="32"/>
        <v>7.7957999999999998</v>
      </c>
      <c r="R398">
        <f t="shared" si="33"/>
        <v>1</v>
      </c>
      <c r="S398">
        <f t="shared" si="34"/>
        <v>0.77957999999999994</v>
      </c>
      <c r="T398">
        <f t="shared" si="35"/>
        <v>1.3142857142857143</v>
      </c>
    </row>
    <row r="399" spans="1:20" hidden="1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31"/>
        <v>Women</v>
      </c>
      <c r="N399">
        <f>IF(F399="",AVERAGE(Age),F399)</f>
        <v>31</v>
      </c>
      <c r="O399">
        <f>IF(J399="",AVERAGE(Fare),J399)</f>
        <v>7.8541999999999996</v>
      </c>
      <c r="P399">
        <f>COUNTIFS(Ticket,I399)</f>
        <v>1</v>
      </c>
      <c r="Q399">
        <f t="shared" si="32"/>
        <v>7.8541999999999996</v>
      </c>
      <c r="R399">
        <f t="shared" si="33"/>
        <v>1</v>
      </c>
      <c r="S399">
        <f t="shared" si="34"/>
        <v>0.78542000000000001</v>
      </c>
      <c r="T399">
        <f t="shared" si="35"/>
        <v>1.4428571428571428</v>
      </c>
    </row>
    <row r="400" spans="1:20" hidden="1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31"/>
        <v>Man</v>
      </c>
      <c r="N400">
        <f>IF(F400="",AVERAGE(Age),F400)</f>
        <v>46</v>
      </c>
      <c r="O400">
        <f>IF(J400="",AVERAGE(Fare),J400)</f>
        <v>26</v>
      </c>
      <c r="P400">
        <f>COUNTIFS(Ticket,I400)</f>
        <v>2</v>
      </c>
      <c r="Q400">
        <f t="shared" si="32"/>
        <v>13</v>
      </c>
      <c r="R400">
        <f t="shared" si="33"/>
        <v>1</v>
      </c>
      <c r="S400">
        <f t="shared" si="34"/>
        <v>1.3</v>
      </c>
      <c r="T400">
        <f t="shared" si="35"/>
        <v>1.657142857142857</v>
      </c>
    </row>
    <row r="401" spans="1:20" hidden="1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31"/>
        <v>Man</v>
      </c>
      <c r="N401">
        <f>IF(F401="",AVERAGE(Age),F401)</f>
        <v>23</v>
      </c>
      <c r="O401">
        <f>IF(J401="",AVERAGE(Fare),J401)</f>
        <v>10.5</v>
      </c>
      <c r="P401">
        <f>COUNTIFS(Ticket,I401)</f>
        <v>1</v>
      </c>
      <c r="Q401">
        <f t="shared" si="32"/>
        <v>10.5</v>
      </c>
      <c r="R401">
        <f t="shared" si="33"/>
        <v>1</v>
      </c>
      <c r="S401">
        <f t="shared" si="34"/>
        <v>1.05</v>
      </c>
      <c r="T401">
        <f t="shared" si="35"/>
        <v>1.3285714285714285</v>
      </c>
    </row>
    <row r="402" spans="1:20" hidden="1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31"/>
        <v>Women</v>
      </c>
      <c r="N402">
        <f>IF(F402="",AVERAGE(Age),F402)</f>
        <v>28</v>
      </c>
      <c r="O402">
        <f>IF(J402="",AVERAGE(Fare),J402)</f>
        <v>12.65</v>
      </c>
      <c r="P402">
        <f>COUNTIFS(Ticket,I402)</f>
        <v>1</v>
      </c>
      <c r="Q402">
        <f t="shared" si="32"/>
        <v>12.65</v>
      </c>
      <c r="R402">
        <f t="shared" si="33"/>
        <v>1</v>
      </c>
      <c r="S402">
        <f t="shared" si="34"/>
        <v>1.2650000000000001</v>
      </c>
      <c r="T402">
        <f t="shared" si="35"/>
        <v>1.4</v>
      </c>
    </row>
    <row r="403" spans="1:20" hidden="1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31"/>
        <v>Man</v>
      </c>
      <c r="N403">
        <f>IF(F403="",AVERAGE(Age),F403)</f>
        <v>39</v>
      </c>
      <c r="O403">
        <f>IF(J403="",AVERAGE(Fare),J403)</f>
        <v>7.9249999999999998</v>
      </c>
      <c r="P403">
        <f>COUNTIFS(Ticket,I403)</f>
        <v>1</v>
      </c>
      <c r="Q403">
        <f t="shared" si="32"/>
        <v>7.9249999999999998</v>
      </c>
      <c r="R403">
        <f t="shared" si="33"/>
        <v>1</v>
      </c>
      <c r="S403">
        <f t="shared" si="34"/>
        <v>0.79249999999999998</v>
      </c>
      <c r="T403">
        <f t="shared" si="35"/>
        <v>1.5571428571428572</v>
      </c>
    </row>
    <row r="404" spans="1:20" hidden="1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31"/>
        <v>Man</v>
      </c>
      <c r="N404">
        <f>IF(F404="",AVERAGE(Age),F404)</f>
        <v>26</v>
      </c>
      <c r="O404">
        <f>IF(J404="",AVERAGE(Fare),J404)</f>
        <v>8.0500000000000007</v>
      </c>
      <c r="P404">
        <f>COUNTIFS(Ticket,I404)</f>
        <v>1</v>
      </c>
      <c r="Q404">
        <f t="shared" si="32"/>
        <v>8.0500000000000007</v>
      </c>
      <c r="R404">
        <f t="shared" si="33"/>
        <v>1</v>
      </c>
      <c r="S404">
        <f t="shared" si="34"/>
        <v>0.80500000000000005</v>
      </c>
      <c r="T404">
        <f t="shared" si="35"/>
        <v>1.3714285714285714</v>
      </c>
    </row>
    <row r="405" spans="1:20" hidden="1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31"/>
        <v>Women</v>
      </c>
      <c r="N405">
        <f>IF(F405="",AVERAGE(Age),F405)</f>
        <v>21</v>
      </c>
      <c r="O405">
        <f>IF(J405="",AVERAGE(Fare),J405)</f>
        <v>9.8249999999999993</v>
      </c>
      <c r="P405">
        <f>COUNTIFS(Ticket,I405)</f>
        <v>1</v>
      </c>
      <c r="Q405">
        <f t="shared" si="32"/>
        <v>9.8249999999999993</v>
      </c>
      <c r="R405">
        <f t="shared" si="33"/>
        <v>2</v>
      </c>
      <c r="S405">
        <f t="shared" si="34"/>
        <v>0.98249999999999993</v>
      </c>
      <c r="T405">
        <f t="shared" si="35"/>
        <v>2.2999999999999998</v>
      </c>
    </row>
    <row r="406" spans="1:20" hidden="1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31"/>
        <v>Man</v>
      </c>
      <c r="N406">
        <f>IF(F406="",AVERAGE(Age),F406)</f>
        <v>28</v>
      </c>
      <c r="O406">
        <f>IF(J406="",AVERAGE(Fare),J406)</f>
        <v>15.85</v>
      </c>
      <c r="P406">
        <f>COUNTIFS(Ticket,I406)</f>
        <v>2</v>
      </c>
      <c r="Q406">
        <f t="shared" si="32"/>
        <v>7.9249999999999998</v>
      </c>
      <c r="R406">
        <f t="shared" si="33"/>
        <v>2</v>
      </c>
      <c r="S406">
        <f t="shared" si="34"/>
        <v>0.79249999999999998</v>
      </c>
      <c r="T406">
        <f t="shared" si="35"/>
        <v>2.4</v>
      </c>
    </row>
    <row r="407" spans="1:20" hidden="1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31"/>
        <v>Women</v>
      </c>
      <c r="N407">
        <f>IF(F407="",AVERAGE(Age),F407)</f>
        <v>20</v>
      </c>
      <c r="O407">
        <f>IF(J407="",AVERAGE(Fare),J407)</f>
        <v>8.6624999999999996</v>
      </c>
      <c r="P407">
        <f>COUNTIFS(Ticket,I407)</f>
        <v>1</v>
      </c>
      <c r="Q407">
        <f t="shared" si="32"/>
        <v>8.6624999999999996</v>
      </c>
      <c r="R407">
        <f t="shared" si="33"/>
        <v>1</v>
      </c>
      <c r="S407">
        <f t="shared" si="34"/>
        <v>0.86624999999999996</v>
      </c>
      <c r="T407">
        <f t="shared" si="35"/>
        <v>1.2857142857142856</v>
      </c>
    </row>
    <row r="408" spans="1:20" hidden="1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31"/>
        <v>Man</v>
      </c>
      <c r="N408">
        <f>IF(F408="",AVERAGE(Age),F408)</f>
        <v>34</v>
      </c>
      <c r="O408">
        <f>IF(J408="",AVERAGE(Fare),J408)</f>
        <v>21</v>
      </c>
      <c r="P408">
        <f>COUNTIFS(Ticket,I408)</f>
        <v>2</v>
      </c>
      <c r="Q408">
        <f t="shared" si="32"/>
        <v>10.5</v>
      </c>
      <c r="R408">
        <f t="shared" si="33"/>
        <v>2</v>
      </c>
      <c r="S408">
        <f t="shared" si="34"/>
        <v>1.05</v>
      </c>
      <c r="T408">
        <f t="shared" si="35"/>
        <v>2.4857142857142858</v>
      </c>
    </row>
    <row r="409" spans="1:20" hidden="1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31"/>
        <v>Man</v>
      </c>
      <c r="N409">
        <f>IF(F409="",AVERAGE(Age),F409)</f>
        <v>51</v>
      </c>
      <c r="O409">
        <f>IF(J409="",AVERAGE(Fare),J409)</f>
        <v>7.75</v>
      </c>
      <c r="P409">
        <f>COUNTIFS(Ticket,I409)</f>
        <v>1</v>
      </c>
      <c r="Q409">
        <f t="shared" si="32"/>
        <v>7.75</v>
      </c>
      <c r="R409">
        <f t="shared" si="33"/>
        <v>1</v>
      </c>
      <c r="S409">
        <f t="shared" si="34"/>
        <v>0.77500000000000002</v>
      </c>
      <c r="T409">
        <f t="shared" si="35"/>
        <v>1.7285714285714286</v>
      </c>
    </row>
    <row r="410" spans="1:20" hidden="1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31"/>
        <v>Boy</v>
      </c>
      <c r="N410">
        <f>IF(F410="",AVERAGE(Age),F410)</f>
        <v>3</v>
      </c>
      <c r="O410">
        <f>IF(J410="",AVERAGE(Fare),J410)</f>
        <v>18.75</v>
      </c>
      <c r="P410">
        <f>COUNTIFS(Ticket,I410)</f>
        <v>3</v>
      </c>
      <c r="Q410">
        <f t="shared" si="32"/>
        <v>6.25</v>
      </c>
      <c r="R410">
        <f t="shared" si="33"/>
        <v>3</v>
      </c>
      <c r="S410">
        <f t="shared" si="34"/>
        <v>0.625</v>
      </c>
      <c r="T410">
        <f t="shared" si="35"/>
        <v>3.0428571428571427</v>
      </c>
    </row>
    <row r="411" spans="1:20" hidden="1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31"/>
        <v>Man</v>
      </c>
      <c r="N411">
        <f>IF(F411="",AVERAGE(Age),F411)</f>
        <v>21</v>
      </c>
      <c r="O411">
        <f>IF(J411="",AVERAGE(Fare),J411)</f>
        <v>7.7750000000000004</v>
      </c>
      <c r="P411">
        <f>COUNTIFS(Ticket,I411)</f>
        <v>1</v>
      </c>
      <c r="Q411">
        <f t="shared" si="32"/>
        <v>7.7750000000000004</v>
      </c>
      <c r="R411">
        <f t="shared" si="33"/>
        <v>1</v>
      </c>
      <c r="S411">
        <f t="shared" si="34"/>
        <v>0.77750000000000008</v>
      </c>
      <c r="T411">
        <f t="shared" si="35"/>
        <v>1.3</v>
      </c>
    </row>
    <row r="412" spans="1:20" hidden="1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31"/>
        <v>Women</v>
      </c>
      <c r="N412">
        <f>IF(F412="",AVERAGE(Age),F412)</f>
        <v>29.881137667304014</v>
      </c>
      <c r="O412">
        <f>IF(J412="",AVERAGE(Fare),J412)</f>
        <v>25.466699999999999</v>
      </c>
      <c r="P412">
        <f>COUNTIFS(Ticket,I412)</f>
        <v>5</v>
      </c>
      <c r="Q412">
        <f t="shared" si="32"/>
        <v>5.0933399999999995</v>
      </c>
      <c r="R412">
        <f t="shared" si="33"/>
        <v>5</v>
      </c>
      <c r="S412">
        <f t="shared" si="34"/>
        <v>0.50933399999999995</v>
      </c>
      <c r="T412">
        <f t="shared" si="35"/>
        <v>5.4268733952471999</v>
      </c>
    </row>
    <row r="413" spans="1:20" hidden="1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31"/>
        <v>Man</v>
      </c>
      <c r="N413">
        <f>IF(F413="",AVERAGE(Age),F413)</f>
        <v>29.881137667304014</v>
      </c>
      <c r="O413">
        <f>IF(J413="",AVERAGE(Fare),J413)</f>
        <v>7.8958000000000004</v>
      </c>
      <c r="P413">
        <f>COUNTIFS(Ticket,I413)</f>
        <v>1</v>
      </c>
      <c r="Q413">
        <f t="shared" si="32"/>
        <v>7.8958000000000004</v>
      </c>
      <c r="R413">
        <f t="shared" si="33"/>
        <v>1</v>
      </c>
      <c r="S413">
        <f t="shared" si="34"/>
        <v>0.78958000000000006</v>
      </c>
      <c r="T413">
        <f t="shared" si="35"/>
        <v>1.4268733952472001</v>
      </c>
    </row>
    <row r="414" spans="1:20" hidden="1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31"/>
        <v>Man</v>
      </c>
      <c r="N414">
        <f>IF(F414="",AVERAGE(Age),F414)</f>
        <v>29.881137667304014</v>
      </c>
      <c r="O414">
        <f>IF(J414="",AVERAGE(Fare),J414)</f>
        <v>6.8582999999999998</v>
      </c>
      <c r="P414">
        <f>COUNTIFS(Ticket,I414)</f>
        <v>1</v>
      </c>
      <c r="Q414">
        <f t="shared" si="32"/>
        <v>6.8582999999999998</v>
      </c>
      <c r="R414">
        <f t="shared" si="33"/>
        <v>1</v>
      </c>
      <c r="S414">
        <f t="shared" si="34"/>
        <v>0.68582999999999994</v>
      </c>
      <c r="T414">
        <f t="shared" si="35"/>
        <v>1.4268733952472001</v>
      </c>
    </row>
    <row r="415" spans="1:20" hidden="1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31"/>
        <v>Women</v>
      </c>
      <c r="N415">
        <f>IF(F415="",AVERAGE(Age),F415)</f>
        <v>33</v>
      </c>
      <c r="O415">
        <f>IF(J415="",AVERAGE(Fare),J415)</f>
        <v>90</v>
      </c>
      <c r="P415">
        <f>COUNTIFS(Ticket,I415)</f>
        <v>3</v>
      </c>
      <c r="Q415">
        <f t="shared" si="32"/>
        <v>30</v>
      </c>
      <c r="R415">
        <f t="shared" si="33"/>
        <v>2</v>
      </c>
      <c r="S415">
        <f t="shared" si="34"/>
        <v>3</v>
      </c>
      <c r="T415">
        <f t="shared" si="35"/>
        <v>2.4714285714285715</v>
      </c>
    </row>
    <row r="416" spans="1:20" hidden="1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31"/>
        <v>Man</v>
      </c>
      <c r="N416">
        <f>IF(F416="",AVERAGE(Age),F416)</f>
        <v>29.881137667304014</v>
      </c>
      <c r="O416">
        <f>IF(J416="",AVERAGE(Fare),J416)</f>
        <v>0</v>
      </c>
      <c r="P416">
        <f>COUNTIFS(Ticket,I416)</f>
        <v>3</v>
      </c>
      <c r="Q416">
        <f t="shared" si="32"/>
        <v>0</v>
      </c>
      <c r="R416">
        <f t="shared" si="33"/>
        <v>1</v>
      </c>
      <c r="S416">
        <f t="shared" si="34"/>
        <v>0</v>
      </c>
      <c r="T416">
        <f t="shared" si="35"/>
        <v>1.4268733952472001</v>
      </c>
    </row>
    <row r="417" spans="1:20" hidden="1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31"/>
        <v>Man</v>
      </c>
      <c r="N417">
        <f>IF(F417="",AVERAGE(Age),F417)</f>
        <v>44</v>
      </c>
      <c r="O417">
        <f>IF(J417="",AVERAGE(Fare),J417)</f>
        <v>7.9249999999999998</v>
      </c>
      <c r="P417">
        <f>COUNTIFS(Ticket,I417)</f>
        <v>1</v>
      </c>
      <c r="Q417">
        <f t="shared" si="32"/>
        <v>7.9249999999999998</v>
      </c>
      <c r="R417">
        <f t="shared" si="33"/>
        <v>1</v>
      </c>
      <c r="S417">
        <f t="shared" si="34"/>
        <v>0.79249999999999998</v>
      </c>
      <c r="T417">
        <f t="shared" si="35"/>
        <v>1.6285714285714286</v>
      </c>
    </row>
    <row r="418" spans="1:20" hidden="1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31"/>
        <v>Women</v>
      </c>
      <c r="N418">
        <f>IF(F418="",AVERAGE(Age),F418)</f>
        <v>29.881137667304014</v>
      </c>
      <c r="O418">
        <f>IF(J418="",AVERAGE(Fare),J418)</f>
        <v>8.0500000000000007</v>
      </c>
      <c r="P418">
        <f>COUNTIFS(Ticket,I418)</f>
        <v>1</v>
      </c>
      <c r="Q418">
        <f t="shared" si="32"/>
        <v>8.0500000000000007</v>
      </c>
      <c r="R418">
        <f t="shared" si="33"/>
        <v>1</v>
      </c>
      <c r="S418">
        <f t="shared" si="34"/>
        <v>0.80500000000000005</v>
      </c>
      <c r="T418">
        <f t="shared" si="35"/>
        <v>1.4268733952472001</v>
      </c>
    </row>
    <row r="419" spans="1:20" hidden="1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31"/>
        <v>Women</v>
      </c>
      <c r="N419">
        <f>IF(F419="",AVERAGE(Age),F419)</f>
        <v>34</v>
      </c>
      <c r="O419">
        <f>IF(J419="",AVERAGE(Fare),J419)</f>
        <v>32.5</v>
      </c>
      <c r="P419">
        <f>COUNTIFS(Ticket,I419)</f>
        <v>3</v>
      </c>
      <c r="Q419">
        <f t="shared" si="32"/>
        <v>10.833333333333334</v>
      </c>
      <c r="R419">
        <f t="shared" si="33"/>
        <v>3</v>
      </c>
      <c r="S419">
        <f t="shared" si="34"/>
        <v>1.0833333333333333</v>
      </c>
      <c r="T419">
        <f t="shared" si="35"/>
        <v>3.4857142857142858</v>
      </c>
    </row>
    <row r="420" spans="1:20" hidden="1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31"/>
        <v>Women</v>
      </c>
      <c r="N420">
        <f>IF(F420="",AVERAGE(Age),F420)</f>
        <v>18</v>
      </c>
      <c r="O420">
        <f>IF(J420="",AVERAGE(Fare),J420)</f>
        <v>13</v>
      </c>
      <c r="P420">
        <f>COUNTIFS(Ticket,I420)</f>
        <v>1</v>
      </c>
      <c r="Q420">
        <f t="shared" si="32"/>
        <v>13</v>
      </c>
      <c r="R420">
        <f t="shared" si="33"/>
        <v>3</v>
      </c>
      <c r="S420">
        <f t="shared" si="34"/>
        <v>1.3</v>
      </c>
      <c r="T420">
        <f t="shared" si="35"/>
        <v>3.2571428571428571</v>
      </c>
    </row>
    <row r="421" spans="1:20" hidden="1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31"/>
        <v>Man</v>
      </c>
      <c r="N421">
        <f>IF(F421="",AVERAGE(Age),F421)</f>
        <v>30</v>
      </c>
      <c r="O421">
        <f>IF(J421="",AVERAGE(Fare),J421)</f>
        <v>13</v>
      </c>
      <c r="P421">
        <f>COUNTIFS(Ticket,I421)</f>
        <v>1</v>
      </c>
      <c r="Q421">
        <f t="shared" si="32"/>
        <v>13</v>
      </c>
      <c r="R421">
        <f t="shared" si="33"/>
        <v>1</v>
      </c>
      <c r="S421">
        <f t="shared" si="34"/>
        <v>1.3</v>
      </c>
      <c r="T421">
        <f t="shared" si="35"/>
        <v>1.4285714285714286</v>
      </c>
    </row>
    <row r="422" spans="1:20" hidden="1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31"/>
        <v>Women</v>
      </c>
      <c r="N422">
        <f>IF(F422="",AVERAGE(Age),F422)</f>
        <v>10</v>
      </c>
      <c r="O422">
        <f>IF(J422="",AVERAGE(Fare),J422)</f>
        <v>24.15</v>
      </c>
      <c r="P422">
        <f>COUNTIFS(Ticket,I422)</f>
        <v>3</v>
      </c>
      <c r="Q422">
        <f t="shared" si="32"/>
        <v>8.0499999999999989</v>
      </c>
      <c r="R422">
        <f t="shared" si="33"/>
        <v>3</v>
      </c>
      <c r="S422">
        <f t="shared" si="34"/>
        <v>0.80499999999999994</v>
      </c>
      <c r="T422">
        <f t="shared" si="35"/>
        <v>3.1428571428571428</v>
      </c>
    </row>
    <row r="423" spans="1:20" hidden="1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31"/>
        <v>Man</v>
      </c>
      <c r="N423">
        <f>IF(F423="",AVERAGE(Age),F423)</f>
        <v>29.881137667304014</v>
      </c>
      <c r="O423">
        <f>IF(J423="",AVERAGE(Fare),J423)</f>
        <v>7.8958000000000004</v>
      </c>
      <c r="P423">
        <f>COUNTIFS(Ticket,I423)</f>
        <v>1</v>
      </c>
      <c r="Q423">
        <f t="shared" si="32"/>
        <v>7.8958000000000004</v>
      </c>
      <c r="R423">
        <f t="shared" si="33"/>
        <v>1</v>
      </c>
      <c r="S423">
        <f t="shared" si="34"/>
        <v>0.78958000000000006</v>
      </c>
      <c r="T423">
        <f t="shared" si="35"/>
        <v>1.4268733952472001</v>
      </c>
    </row>
    <row r="424" spans="1:20" hidden="1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31"/>
        <v>Man</v>
      </c>
      <c r="N424">
        <f>IF(F424="",AVERAGE(Age),F424)</f>
        <v>21</v>
      </c>
      <c r="O424">
        <f>IF(J424="",AVERAGE(Fare),J424)</f>
        <v>7.7332999999999998</v>
      </c>
      <c r="P424">
        <f>COUNTIFS(Ticket,I424)</f>
        <v>1</v>
      </c>
      <c r="Q424">
        <f t="shared" si="32"/>
        <v>7.7332999999999998</v>
      </c>
      <c r="R424">
        <f t="shared" si="33"/>
        <v>1</v>
      </c>
      <c r="S424">
        <f t="shared" si="34"/>
        <v>0.77332999999999996</v>
      </c>
      <c r="T424">
        <f t="shared" si="35"/>
        <v>1.3</v>
      </c>
    </row>
    <row r="425" spans="1:20" hidden="1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31"/>
        <v>Man</v>
      </c>
      <c r="N425">
        <f>IF(F425="",AVERAGE(Age),F425)</f>
        <v>29</v>
      </c>
      <c r="O425">
        <f>IF(J425="",AVERAGE(Fare),J425)</f>
        <v>7.875</v>
      </c>
      <c r="P425">
        <f>COUNTIFS(Ticket,I425)</f>
        <v>1</v>
      </c>
      <c r="Q425">
        <f t="shared" si="32"/>
        <v>7.875</v>
      </c>
      <c r="R425">
        <f t="shared" si="33"/>
        <v>1</v>
      </c>
      <c r="S425">
        <f t="shared" si="34"/>
        <v>0.78749999999999998</v>
      </c>
      <c r="T425">
        <f t="shared" si="35"/>
        <v>1.4142857142857144</v>
      </c>
    </row>
    <row r="426" spans="1:20" hidden="1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31"/>
        <v>Women</v>
      </c>
      <c r="N426">
        <f>IF(F426="",AVERAGE(Age),F426)</f>
        <v>28</v>
      </c>
      <c r="O426">
        <f>IF(J426="",AVERAGE(Fare),J426)</f>
        <v>14.4</v>
      </c>
      <c r="P426">
        <f>COUNTIFS(Ticket,I426)</f>
        <v>3</v>
      </c>
      <c r="Q426">
        <f t="shared" si="32"/>
        <v>4.8</v>
      </c>
      <c r="R426">
        <f t="shared" si="33"/>
        <v>3</v>
      </c>
      <c r="S426">
        <f t="shared" si="34"/>
        <v>0.48000000000000004</v>
      </c>
      <c r="T426">
        <f t="shared" si="35"/>
        <v>3.4</v>
      </c>
    </row>
    <row r="427" spans="1:20" hidden="1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31"/>
        <v>Man</v>
      </c>
      <c r="N427">
        <f>IF(F427="",AVERAGE(Age),F427)</f>
        <v>18</v>
      </c>
      <c r="O427">
        <f>IF(J427="",AVERAGE(Fare),J427)</f>
        <v>20.212499999999999</v>
      </c>
      <c r="P427">
        <f>COUNTIFS(Ticket,I427)</f>
        <v>3</v>
      </c>
      <c r="Q427">
        <f t="shared" si="32"/>
        <v>6.7374999999999998</v>
      </c>
      <c r="R427">
        <f t="shared" si="33"/>
        <v>3</v>
      </c>
      <c r="S427">
        <f t="shared" si="34"/>
        <v>0.67374999999999996</v>
      </c>
      <c r="T427">
        <f t="shared" si="35"/>
        <v>3.2571428571428571</v>
      </c>
    </row>
    <row r="428" spans="1:20" hidden="1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31"/>
        <v>Man</v>
      </c>
      <c r="N428">
        <f>IF(F428="",AVERAGE(Age),F428)</f>
        <v>29.881137667304014</v>
      </c>
      <c r="O428">
        <f>IF(J428="",AVERAGE(Fare),J428)</f>
        <v>7.25</v>
      </c>
      <c r="P428">
        <f>COUNTIFS(Ticket,I428)</f>
        <v>1</v>
      </c>
      <c r="Q428">
        <f t="shared" si="32"/>
        <v>7.25</v>
      </c>
      <c r="R428">
        <f t="shared" si="33"/>
        <v>1</v>
      </c>
      <c r="S428">
        <f t="shared" si="34"/>
        <v>0.72499999999999998</v>
      </c>
      <c r="T428">
        <f t="shared" si="35"/>
        <v>1.4268733952472001</v>
      </c>
    </row>
    <row r="429" spans="1:20" hidden="1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31"/>
        <v>Women</v>
      </c>
      <c r="N429">
        <f>IF(F429="",AVERAGE(Age),F429)</f>
        <v>28</v>
      </c>
      <c r="O429">
        <f>IF(J429="",AVERAGE(Fare),J429)</f>
        <v>26</v>
      </c>
      <c r="P429">
        <f>COUNTIFS(Ticket,I429)</f>
        <v>2</v>
      </c>
      <c r="Q429">
        <f t="shared" si="32"/>
        <v>13</v>
      </c>
      <c r="R429">
        <f t="shared" si="33"/>
        <v>2</v>
      </c>
      <c r="S429">
        <f t="shared" si="34"/>
        <v>1.3</v>
      </c>
      <c r="T429">
        <f t="shared" si="35"/>
        <v>2.4</v>
      </c>
    </row>
    <row r="430" spans="1:20" hidden="1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31"/>
        <v>Women</v>
      </c>
      <c r="N430">
        <f>IF(F430="",AVERAGE(Age),F430)</f>
        <v>19</v>
      </c>
      <c r="O430">
        <f>IF(J430="",AVERAGE(Fare),J430)</f>
        <v>26</v>
      </c>
      <c r="P430">
        <f>COUNTIFS(Ticket,I430)</f>
        <v>2</v>
      </c>
      <c r="Q430">
        <f t="shared" si="32"/>
        <v>13</v>
      </c>
      <c r="R430">
        <f t="shared" si="33"/>
        <v>1</v>
      </c>
      <c r="S430">
        <f t="shared" si="34"/>
        <v>1.3</v>
      </c>
      <c r="T430">
        <f t="shared" si="35"/>
        <v>1.2714285714285714</v>
      </c>
    </row>
    <row r="431" spans="1:20" hidden="1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31"/>
        <v>Man</v>
      </c>
      <c r="N431">
        <f>IF(F431="",AVERAGE(Age),F431)</f>
        <v>29.881137667304014</v>
      </c>
      <c r="O431">
        <f>IF(J431="",AVERAGE(Fare),J431)</f>
        <v>7.75</v>
      </c>
      <c r="P431">
        <f>COUNTIFS(Ticket,I431)</f>
        <v>1</v>
      </c>
      <c r="Q431">
        <f t="shared" si="32"/>
        <v>7.75</v>
      </c>
      <c r="R431">
        <f t="shared" si="33"/>
        <v>1</v>
      </c>
      <c r="S431">
        <f t="shared" si="34"/>
        <v>0.77500000000000002</v>
      </c>
      <c r="T431">
        <f t="shared" si="35"/>
        <v>1.4268733952472001</v>
      </c>
    </row>
    <row r="432" spans="1:20" hidden="1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31"/>
        <v>Man</v>
      </c>
      <c r="N432">
        <f>IF(F432="",AVERAGE(Age),F432)</f>
        <v>32</v>
      </c>
      <c r="O432">
        <f>IF(J432="",AVERAGE(Fare),J432)</f>
        <v>8.0500000000000007</v>
      </c>
      <c r="P432">
        <f>COUNTIFS(Ticket,I432)</f>
        <v>1</v>
      </c>
      <c r="Q432">
        <f t="shared" si="32"/>
        <v>8.0500000000000007</v>
      </c>
      <c r="R432">
        <f t="shared" si="33"/>
        <v>1</v>
      </c>
      <c r="S432">
        <f t="shared" si="34"/>
        <v>0.80500000000000005</v>
      </c>
      <c r="T432">
        <f t="shared" si="35"/>
        <v>1.4571428571428571</v>
      </c>
    </row>
    <row r="433" spans="1:20" hidden="1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31"/>
        <v>Man</v>
      </c>
      <c r="N433">
        <f>IF(F433="",AVERAGE(Age),F433)</f>
        <v>28</v>
      </c>
      <c r="O433">
        <f>IF(J433="",AVERAGE(Fare),J433)</f>
        <v>26.55</v>
      </c>
      <c r="P433">
        <f>COUNTIFS(Ticket,I433)</f>
        <v>1</v>
      </c>
      <c r="Q433">
        <f t="shared" si="32"/>
        <v>26.55</v>
      </c>
      <c r="R433">
        <f t="shared" si="33"/>
        <v>1</v>
      </c>
      <c r="S433">
        <f t="shared" si="34"/>
        <v>2.6550000000000002</v>
      </c>
      <c r="T433">
        <f t="shared" si="35"/>
        <v>1.4</v>
      </c>
    </row>
    <row r="434" spans="1:20" hidden="1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31"/>
        <v>Women</v>
      </c>
      <c r="N434">
        <f>IF(F434="",AVERAGE(Age),F434)</f>
        <v>29.881137667304014</v>
      </c>
      <c r="O434">
        <f>IF(J434="",AVERAGE(Fare),J434)</f>
        <v>16.100000000000001</v>
      </c>
      <c r="P434">
        <f>COUNTIFS(Ticket,I434)</f>
        <v>2</v>
      </c>
      <c r="Q434">
        <f t="shared" si="32"/>
        <v>8.0500000000000007</v>
      </c>
      <c r="R434">
        <f t="shared" si="33"/>
        <v>2</v>
      </c>
      <c r="S434">
        <f t="shared" si="34"/>
        <v>0.80500000000000005</v>
      </c>
      <c r="T434">
        <f t="shared" si="35"/>
        <v>2.4268733952472004</v>
      </c>
    </row>
    <row r="435" spans="1:20" hidden="1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31"/>
        <v>Women</v>
      </c>
      <c r="N435">
        <f>IF(F435="",AVERAGE(Age),F435)</f>
        <v>42</v>
      </c>
      <c r="O435">
        <f>IF(J435="",AVERAGE(Fare),J435)</f>
        <v>26</v>
      </c>
      <c r="P435">
        <f>COUNTIFS(Ticket,I435)</f>
        <v>2</v>
      </c>
      <c r="Q435">
        <f t="shared" si="32"/>
        <v>13</v>
      </c>
      <c r="R435">
        <f t="shared" si="33"/>
        <v>2</v>
      </c>
      <c r="S435">
        <f t="shared" si="34"/>
        <v>1.3</v>
      </c>
      <c r="T435">
        <f t="shared" si="35"/>
        <v>2.6</v>
      </c>
    </row>
    <row r="436" spans="1:20" hidden="1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31"/>
        <v>Man</v>
      </c>
      <c r="N436">
        <f>IF(F436="",AVERAGE(Age),F436)</f>
        <v>17</v>
      </c>
      <c r="O436">
        <f>IF(J436="",AVERAGE(Fare),J436)</f>
        <v>7.125</v>
      </c>
      <c r="P436">
        <f>COUNTIFS(Ticket,I436)</f>
        <v>1</v>
      </c>
      <c r="Q436">
        <f t="shared" si="32"/>
        <v>7.125</v>
      </c>
      <c r="R436">
        <f t="shared" si="33"/>
        <v>1</v>
      </c>
      <c r="S436">
        <f t="shared" si="34"/>
        <v>0.71250000000000002</v>
      </c>
      <c r="T436">
        <f t="shared" si="35"/>
        <v>1.2428571428571429</v>
      </c>
    </row>
    <row r="437" spans="1:20" hidden="1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31"/>
        <v>Man</v>
      </c>
      <c r="N437">
        <f>IF(F437="",AVERAGE(Age),F437)</f>
        <v>50</v>
      </c>
      <c r="O437">
        <f>IF(J437="",AVERAGE(Fare),J437)</f>
        <v>55.9</v>
      </c>
      <c r="P437">
        <f>COUNTIFS(Ticket,I437)</f>
        <v>2</v>
      </c>
      <c r="Q437">
        <f t="shared" si="32"/>
        <v>27.95</v>
      </c>
      <c r="R437">
        <f t="shared" si="33"/>
        <v>2</v>
      </c>
      <c r="S437">
        <f t="shared" si="34"/>
        <v>2.7949999999999999</v>
      </c>
      <c r="T437">
        <f t="shared" si="35"/>
        <v>2.7142857142857144</v>
      </c>
    </row>
    <row r="438" spans="1:20" hidden="1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31"/>
        <v>Women</v>
      </c>
      <c r="N438">
        <f>IF(F438="",AVERAGE(Age),F438)</f>
        <v>14</v>
      </c>
      <c r="O438">
        <f>IF(J438="",AVERAGE(Fare),J438)</f>
        <v>120</v>
      </c>
      <c r="P438">
        <f>COUNTIFS(Ticket,I438)</f>
        <v>4</v>
      </c>
      <c r="Q438">
        <f t="shared" si="32"/>
        <v>30</v>
      </c>
      <c r="R438">
        <f t="shared" si="33"/>
        <v>4</v>
      </c>
      <c r="S438">
        <f t="shared" si="34"/>
        <v>3</v>
      </c>
      <c r="T438">
        <f t="shared" si="35"/>
        <v>4.2</v>
      </c>
    </row>
    <row r="439" spans="1:20" hidden="1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31"/>
        <v>Women</v>
      </c>
      <c r="N439">
        <f>IF(F439="",AVERAGE(Age),F439)</f>
        <v>21</v>
      </c>
      <c r="O439">
        <f>IF(J439="",AVERAGE(Fare),J439)</f>
        <v>34.375</v>
      </c>
      <c r="P439">
        <f>COUNTIFS(Ticket,I439)</f>
        <v>5</v>
      </c>
      <c r="Q439">
        <f t="shared" si="32"/>
        <v>6.875</v>
      </c>
      <c r="R439">
        <f t="shared" si="33"/>
        <v>5</v>
      </c>
      <c r="S439">
        <f t="shared" si="34"/>
        <v>0.6875</v>
      </c>
      <c r="T439">
        <f t="shared" si="35"/>
        <v>5.3</v>
      </c>
    </row>
    <row r="440" spans="1:20" hidden="1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31"/>
        <v>Women</v>
      </c>
      <c r="N440">
        <f>IF(F440="",AVERAGE(Age),F440)</f>
        <v>24</v>
      </c>
      <c r="O440">
        <f>IF(J440="",AVERAGE(Fare),J440)</f>
        <v>18.75</v>
      </c>
      <c r="P440">
        <f>COUNTIFS(Ticket,I440)</f>
        <v>3</v>
      </c>
      <c r="Q440">
        <f t="shared" si="32"/>
        <v>6.25</v>
      </c>
      <c r="R440">
        <f t="shared" si="33"/>
        <v>6</v>
      </c>
      <c r="S440">
        <f t="shared" si="34"/>
        <v>0.625</v>
      </c>
      <c r="T440">
        <f t="shared" si="35"/>
        <v>6.3428571428571425</v>
      </c>
    </row>
    <row r="441" spans="1:20" hidden="1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31"/>
        <v>Man</v>
      </c>
      <c r="N441">
        <f>IF(F441="",AVERAGE(Age),F441)</f>
        <v>64</v>
      </c>
      <c r="O441">
        <f>IF(J441="",AVERAGE(Fare),J441)</f>
        <v>263</v>
      </c>
      <c r="P441">
        <f>COUNTIFS(Ticket,I441)</f>
        <v>6</v>
      </c>
      <c r="Q441">
        <f t="shared" si="32"/>
        <v>43.833333333333336</v>
      </c>
      <c r="R441">
        <f t="shared" si="33"/>
        <v>6</v>
      </c>
      <c r="S441">
        <f t="shared" si="34"/>
        <v>4.3833333333333337</v>
      </c>
      <c r="T441">
        <f t="shared" si="35"/>
        <v>6.9142857142857146</v>
      </c>
    </row>
    <row r="442" spans="1:20" hidden="1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31"/>
        <v>Man</v>
      </c>
      <c r="N442">
        <f>IF(F442="",AVERAGE(Age),F442)</f>
        <v>31</v>
      </c>
      <c r="O442">
        <f>IF(J442="",AVERAGE(Fare),J442)</f>
        <v>10.5</v>
      </c>
      <c r="P442">
        <f>COUNTIFS(Ticket,I442)</f>
        <v>1</v>
      </c>
      <c r="Q442">
        <f t="shared" si="32"/>
        <v>10.5</v>
      </c>
      <c r="R442">
        <f t="shared" si="33"/>
        <v>1</v>
      </c>
      <c r="S442">
        <f t="shared" si="34"/>
        <v>1.05</v>
      </c>
      <c r="T442">
        <f t="shared" si="35"/>
        <v>1.4428571428571428</v>
      </c>
    </row>
    <row r="443" spans="1:20" hidden="1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31"/>
        <v>Women</v>
      </c>
      <c r="N443">
        <f>IF(F443="",AVERAGE(Age),F443)</f>
        <v>45</v>
      </c>
      <c r="O443">
        <f>IF(J443="",AVERAGE(Fare),J443)</f>
        <v>26.25</v>
      </c>
      <c r="P443">
        <f>COUNTIFS(Ticket,I443)</f>
        <v>3</v>
      </c>
      <c r="Q443">
        <f t="shared" si="32"/>
        <v>8.75</v>
      </c>
      <c r="R443">
        <f t="shared" si="33"/>
        <v>3</v>
      </c>
      <c r="S443">
        <f t="shared" si="34"/>
        <v>0.875</v>
      </c>
      <c r="T443">
        <f t="shared" si="35"/>
        <v>3.6428571428571428</v>
      </c>
    </row>
    <row r="444" spans="1:20" hidden="1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31"/>
        <v>Man</v>
      </c>
      <c r="N444">
        <f>IF(F444="",AVERAGE(Age),F444)</f>
        <v>20</v>
      </c>
      <c r="O444">
        <f>IF(J444="",AVERAGE(Fare),J444)</f>
        <v>9.5</v>
      </c>
      <c r="P444">
        <f>COUNTIFS(Ticket,I444)</f>
        <v>1</v>
      </c>
      <c r="Q444">
        <f t="shared" si="32"/>
        <v>9.5</v>
      </c>
      <c r="R444">
        <f t="shared" si="33"/>
        <v>1</v>
      </c>
      <c r="S444">
        <f t="shared" si="34"/>
        <v>0.95</v>
      </c>
      <c r="T444">
        <f t="shared" si="35"/>
        <v>1.2857142857142856</v>
      </c>
    </row>
    <row r="445" spans="1:20" hidden="1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31"/>
        <v>Man</v>
      </c>
      <c r="N445">
        <f>IF(F445="",AVERAGE(Age),F445)</f>
        <v>25</v>
      </c>
      <c r="O445">
        <f>IF(J445="",AVERAGE(Fare),J445)</f>
        <v>7.7750000000000004</v>
      </c>
      <c r="P445">
        <f>COUNTIFS(Ticket,I445)</f>
        <v>1</v>
      </c>
      <c r="Q445">
        <f t="shared" si="32"/>
        <v>7.7750000000000004</v>
      </c>
      <c r="R445">
        <f t="shared" si="33"/>
        <v>2</v>
      </c>
      <c r="S445">
        <f t="shared" si="34"/>
        <v>0.77750000000000008</v>
      </c>
      <c r="T445">
        <f t="shared" si="35"/>
        <v>2.3571428571428572</v>
      </c>
    </row>
    <row r="446" spans="1:20" hidden="1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31"/>
        <v>Women</v>
      </c>
      <c r="N446">
        <f>IF(F446="",AVERAGE(Age),F446)</f>
        <v>28</v>
      </c>
      <c r="O446">
        <f>IF(J446="",AVERAGE(Fare),J446)</f>
        <v>13</v>
      </c>
      <c r="P446">
        <f>COUNTIFS(Ticket,I446)</f>
        <v>1</v>
      </c>
      <c r="Q446">
        <f t="shared" si="32"/>
        <v>13</v>
      </c>
      <c r="R446">
        <f t="shared" si="33"/>
        <v>1</v>
      </c>
      <c r="S446">
        <f t="shared" si="34"/>
        <v>1.3</v>
      </c>
      <c r="T446">
        <f t="shared" si="35"/>
        <v>1.4</v>
      </c>
    </row>
    <row r="447" spans="1:20" hidden="1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31"/>
        <v>Man</v>
      </c>
      <c r="N447">
        <f>IF(F447="",AVERAGE(Age),F447)</f>
        <v>29.881137667304014</v>
      </c>
      <c r="O447">
        <f>IF(J447="",AVERAGE(Fare),J447)</f>
        <v>8.1125000000000007</v>
      </c>
      <c r="P447">
        <f>COUNTIFS(Ticket,I447)</f>
        <v>1</v>
      </c>
      <c r="Q447">
        <f t="shared" si="32"/>
        <v>8.1125000000000007</v>
      </c>
      <c r="R447">
        <f t="shared" si="33"/>
        <v>1</v>
      </c>
      <c r="S447">
        <f t="shared" si="34"/>
        <v>0.81125000000000003</v>
      </c>
      <c r="T447">
        <f t="shared" si="35"/>
        <v>1.4268733952472001</v>
      </c>
    </row>
    <row r="448" spans="1:20" hidden="1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31"/>
        <v>Boy</v>
      </c>
      <c r="N448">
        <f>IF(F448="",AVERAGE(Age),F448)</f>
        <v>4</v>
      </c>
      <c r="O448">
        <f>IF(J448="",AVERAGE(Fare),J448)</f>
        <v>81.8583</v>
      </c>
      <c r="P448">
        <f>COUNTIFS(Ticket,I448)</f>
        <v>3</v>
      </c>
      <c r="Q448">
        <f t="shared" si="32"/>
        <v>27.286100000000001</v>
      </c>
      <c r="R448">
        <f t="shared" si="33"/>
        <v>3</v>
      </c>
      <c r="S448">
        <f t="shared" si="34"/>
        <v>2.7286100000000002</v>
      </c>
      <c r="T448">
        <f t="shared" si="35"/>
        <v>3.0571428571428569</v>
      </c>
    </row>
    <row r="449" spans="1:20" hidden="1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31"/>
        <v>Women</v>
      </c>
      <c r="N449">
        <f>IF(F449="",AVERAGE(Age),F449)</f>
        <v>13</v>
      </c>
      <c r="O449">
        <f>IF(J449="",AVERAGE(Fare),J449)</f>
        <v>19.5</v>
      </c>
      <c r="P449">
        <f>COUNTIFS(Ticket,I449)</f>
        <v>2</v>
      </c>
      <c r="Q449">
        <f t="shared" si="32"/>
        <v>9.75</v>
      </c>
      <c r="R449">
        <f t="shared" si="33"/>
        <v>2</v>
      </c>
      <c r="S449">
        <f t="shared" si="34"/>
        <v>0.97499999999999998</v>
      </c>
      <c r="T449">
        <f t="shared" si="35"/>
        <v>2.1857142857142859</v>
      </c>
    </row>
    <row r="450" spans="1:20" hidden="1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31"/>
        <v>Man</v>
      </c>
      <c r="N450">
        <f>IF(F450="",AVERAGE(Age),F450)</f>
        <v>34</v>
      </c>
      <c r="O450">
        <f>IF(J450="",AVERAGE(Fare),J450)</f>
        <v>26.55</v>
      </c>
      <c r="P450">
        <f>COUNTIFS(Ticket,I450)</f>
        <v>1</v>
      </c>
      <c r="Q450">
        <f t="shared" si="32"/>
        <v>26.55</v>
      </c>
      <c r="R450">
        <f t="shared" si="33"/>
        <v>1</v>
      </c>
      <c r="S450">
        <f t="shared" si="34"/>
        <v>2.6550000000000002</v>
      </c>
      <c r="T450">
        <f t="shared" si="35"/>
        <v>1.4857142857142858</v>
      </c>
    </row>
    <row r="451" spans="1:20" hidden="1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31"/>
        <v>Women</v>
      </c>
      <c r="N451">
        <f>IF(F451="",AVERAGE(Age),F451)</f>
        <v>5</v>
      </c>
      <c r="O451">
        <f>IF(J451="",AVERAGE(Fare),J451)</f>
        <v>19.258299999999998</v>
      </c>
      <c r="P451">
        <f>COUNTIFS(Ticket,I451)</f>
        <v>4</v>
      </c>
      <c r="Q451">
        <f t="shared" si="32"/>
        <v>4.8145749999999996</v>
      </c>
      <c r="R451">
        <f t="shared" si="33"/>
        <v>4</v>
      </c>
      <c r="S451">
        <f t="shared" si="34"/>
        <v>0.48145749999999998</v>
      </c>
      <c r="T451">
        <f t="shared" si="35"/>
        <v>4.0714285714285712</v>
      </c>
    </row>
    <row r="452" spans="1:20" hidden="1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36">IF(IFERROR(FIND("Master",D452),0)&gt;0,"Boy",IF(E452="female","Women","Man"))</f>
        <v>Man</v>
      </c>
      <c r="N452">
        <f>IF(F452="",AVERAGE(Age),F452)</f>
        <v>52</v>
      </c>
      <c r="O452">
        <f>IF(J452="",AVERAGE(Fare),J452)</f>
        <v>30.5</v>
      </c>
      <c r="P452">
        <f>COUNTIFS(Ticket,I452)</f>
        <v>1</v>
      </c>
      <c r="Q452">
        <f t="shared" ref="Q452:Q515" si="37">O452/P452</f>
        <v>30.5</v>
      </c>
      <c r="R452">
        <f t="shared" ref="R452:R515" si="38">SUM(G452:H452)+1</f>
        <v>1</v>
      </c>
      <c r="S452">
        <f t="shared" ref="S452:S515" si="39">O452/(P452*10)</f>
        <v>3.05</v>
      </c>
      <c r="T452">
        <f t="shared" ref="T452:T515" si="40">R452+(N452/70)</f>
        <v>1.7428571428571429</v>
      </c>
    </row>
    <row r="453" spans="1:20" hidden="1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36"/>
        <v>Man</v>
      </c>
      <c r="N453">
        <f>IF(F453="",AVERAGE(Age),F453)</f>
        <v>36</v>
      </c>
      <c r="O453">
        <f>IF(J453="",AVERAGE(Fare),J453)</f>
        <v>27.75</v>
      </c>
      <c r="P453">
        <f>COUNTIFS(Ticket,I453)</f>
        <v>4</v>
      </c>
      <c r="Q453">
        <f t="shared" si="37"/>
        <v>6.9375</v>
      </c>
      <c r="R453">
        <f t="shared" si="38"/>
        <v>4</v>
      </c>
      <c r="S453">
        <f t="shared" si="39"/>
        <v>0.69374999999999998</v>
      </c>
      <c r="T453">
        <f t="shared" si="40"/>
        <v>4.5142857142857142</v>
      </c>
    </row>
    <row r="454" spans="1:20" hidden="1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36"/>
        <v>Man</v>
      </c>
      <c r="N454">
        <f>IF(F454="",AVERAGE(Age),F454)</f>
        <v>29.881137667304014</v>
      </c>
      <c r="O454">
        <f>IF(J454="",AVERAGE(Fare),J454)</f>
        <v>19.966699999999999</v>
      </c>
      <c r="P454">
        <f>COUNTIFS(Ticket,I454)</f>
        <v>1</v>
      </c>
      <c r="Q454">
        <f t="shared" si="37"/>
        <v>19.966699999999999</v>
      </c>
      <c r="R454">
        <f t="shared" si="38"/>
        <v>2</v>
      </c>
      <c r="S454">
        <f t="shared" si="39"/>
        <v>1.9966699999999999</v>
      </c>
      <c r="T454">
        <f t="shared" si="40"/>
        <v>2.4268733952472004</v>
      </c>
    </row>
    <row r="455" spans="1:20" hidden="1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36"/>
        <v>Man</v>
      </c>
      <c r="N455">
        <f>IF(F455="",AVERAGE(Age),F455)</f>
        <v>30</v>
      </c>
      <c r="O455">
        <f>IF(J455="",AVERAGE(Fare),J455)</f>
        <v>27.75</v>
      </c>
      <c r="P455">
        <f>COUNTIFS(Ticket,I455)</f>
        <v>1</v>
      </c>
      <c r="Q455">
        <f t="shared" si="37"/>
        <v>27.75</v>
      </c>
      <c r="R455">
        <f t="shared" si="38"/>
        <v>1</v>
      </c>
      <c r="S455">
        <f t="shared" si="39"/>
        <v>2.7749999999999999</v>
      </c>
      <c r="T455">
        <f t="shared" si="40"/>
        <v>1.4285714285714286</v>
      </c>
    </row>
    <row r="456" spans="1:20" hidden="1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36"/>
        <v>Man</v>
      </c>
      <c r="N456">
        <f>IF(F456="",AVERAGE(Age),F456)</f>
        <v>49</v>
      </c>
      <c r="O456">
        <f>IF(J456="",AVERAGE(Fare),J456)</f>
        <v>89.104200000000006</v>
      </c>
      <c r="P456">
        <f>COUNTIFS(Ticket,I456)</f>
        <v>2</v>
      </c>
      <c r="Q456">
        <f t="shared" si="37"/>
        <v>44.552100000000003</v>
      </c>
      <c r="R456">
        <f t="shared" si="38"/>
        <v>2</v>
      </c>
      <c r="S456">
        <f t="shared" si="39"/>
        <v>4.4552100000000001</v>
      </c>
      <c r="T456">
        <f t="shared" si="40"/>
        <v>2.7</v>
      </c>
    </row>
    <row r="457" spans="1:20" hidden="1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36"/>
        <v>Man</v>
      </c>
      <c r="N457">
        <f>IF(F457="",AVERAGE(Age),F457)</f>
        <v>29.881137667304014</v>
      </c>
      <c r="O457">
        <f>IF(J457="",AVERAGE(Fare),J457)</f>
        <v>8.0500000000000007</v>
      </c>
      <c r="P457">
        <f>COUNTIFS(Ticket,I457)</f>
        <v>1</v>
      </c>
      <c r="Q457">
        <f t="shared" si="37"/>
        <v>8.0500000000000007</v>
      </c>
      <c r="R457">
        <f t="shared" si="38"/>
        <v>1</v>
      </c>
      <c r="S457">
        <f t="shared" si="39"/>
        <v>0.80500000000000005</v>
      </c>
      <c r="T457">
        <f t="shared" si="40"/>
        <v>1.4268733952472001</v>
      </c>
    </row>
    <row r="458" spans="1:20" hidden="1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36"/>
        <v>Man</v>
      </c>
      <c r="N458">
        <f>IF(F458="",AVERAGE(Age),F458)</f>
        <v>29</v>
      </c>
      <c r="O458">
        <f>IF(J458="",AVERAGE(Fare),J458)</f>
        <v>7.8958000000000004</v>
      </c>
      <c r="P458">
        <f>COUNTIFS(Ticket,I458)</f>
        <v>1</v>
      </c>
      <c r="Q458">
        <f t="shared" si="37"/>
        <v>7.8958000000000004</v>
      </c>
      <c r="R458">
        <f t="shared" si="38"/>
        <v>1</v>
      </c>
      <c r="S458">
        <f t="shared" si="39"/>
        <v>0.78958000000000006</v>
      </c>
      <c r="T458">
        <f t="shared" si="40"/>
        <v>1.4142857142857144</v>
      </c>
    </row>
    <row r="459" spans="1:20" hidden="1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36"/>
        <v>Man</v>
      </c>
      <c r="N459">
        <f>IF(F459="",AVERAGE(Age),F459)</f>
        <v>65</v>
      </c>
      <c r="O459">
        <f>IF(J459="",AVERAGE(Fare),J459)</f>
        <v>26.55</v>
      </c>
      <c r="P459">
        <f>COUNTIFS(Ticket,I459)</f>
        <v>1</v>
      </c>
      <c r="Q459">
        <f t="shared" si="37"/>
        <v>26.55</v>
      </c>
      <c r="R459">
        <f t="shared" si="38"/>
        <v>1</v>
      </c>
      <c r="S459">
        <f t="shared" si="39"/>
        <v>2.6550000000000002</v>
      </c>
      <c r="T459">
        <f t="shared" si="40"/>
        <v>1.9285714285714286</v>
      </c>
    </row>
    <row r="460" spans="1:20" hidden="1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36"/>
        <v>Women</v>
      </c>
      <c r="N460">
        <f>IF(F460="",AVERAGE(Age),F460)</f>
        <v>29.881137667304014</v>
      </c>
      <c r="O460">
        <f>IF(J460="",AVERAGE(Fare),J460)</f>
        <v>51.862499999999997</v>
      </c>
      <c r="P460">
        <f>COUNTIFS(Ticket,I460)</f>
        <v>2</v>
      </c>
      <c r="Q460">
        <f t="shared" si="37"/>
        <v>25.931249999999999</v>
      </c>
      <c r="R460">
        <f t="shared" si="38"/>
        <v>2</v>
      </c>
      <c r="S460">
        <f t="shared" si="39"/>
        <v>2.5931249999999997</v>
      </c>
      <c r="T460">
        <f t="shared" si="40"/>
        <v>2.4268733952472004</v>
      </c>
    </row>
    <row r="461" spans="1:20" hidden="1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36"/>
        <v>Women</v>
      </c>
      <c r="N461">
        <f>IF(F461="",AVERAGE(Age),F461)</f>
        <v>50</v>
      </c>
      <c r="O461">
        <f>IF(J461="",AVERAGE(Fare),J461)</f>
        <v>10.5</v>
      </c>
      <c r="P461">
        <f>COUNTIFS(Ticket,I461)</f>
        <v>1</v>
      </c>
      <c r="Q461">
        <f t="shared" si="37"/>
        <v>10.5</v>
      </c>
      <c r="R461">
        <f t="shared" si="38"/>
        <v>1</v>
      </c>
      <c r="S461">
        <f t="shared" si="39"/>
        <v>1.05</v>
      </c>
      <c r="T461">
        <f t="shared" si="40"/>
        <v>1.7142857142857144</v>
      </c>
    </row>
    <row r="462" spans="1:20" hidden="1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36"/>
        <v>Man</v>
      </c>
      <c r="N462">
        <f>IF(F462="",AVERAGE(Age),F462)</f>
        <v>29.881137667304014</v>
      </c>
      <c r="O462">
        <f>IF(J462="",AVERAGE(Fare),J462)</f>
        <v>7.75</v>
      </c>
      <c r="P462">
        <f>COUNTIFS(Ticket,I462)</f>
        <v>1</v>
      </c>
      <c r="Q462">
        <f t="shared" si="37"/>
        <v>7.75</v>
      </c>
      <c r="R462">
        <f t="shared" si="38"/>
        <v>1</v>
      </c>
      <c r="S462">
        <f t="shared" si="39"/>
        <v>0.77500000000000002</v>
      </c>
      <c r="T462">
        <f t="shared" si="40"/>
        <v>1.4268733952472001</v>
      </c>
    </row>
    <row r="463" spans="1:20" hidden="1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36"/>
        <v>Man</v>
      </c>
      <c r="N463">
        <f>IF(F463="",AVERAGE(Age),F463)</f>
        <v>48</v>
      </c>
      <c r="O463">
        <f>IF(J463="",AVERAGE(Fare),J463)</f>
        <v>26.55</v>
      </c>
      <c r="P463">
        <f>COUNTIFS(Ticket,I463)</f>
        <v>1</v>
      </c>
      <c r="Q463">
        <f t="shared" si="37"/>
        <v>26.55</v>
      </c>
      <c r="R463">
        <f t="shared" si="38"/>
        <v>1</v>
      </c>
      <c r="S463">
        <f t="shared" si="39"/>
        <v>2.6550000000000002</v>
      </c>
      <c r="T463">
        <f t="shared" si="40"/>
        <v>1.6857142857142857</v>
      </c>
    </row>
    <row r="464" spans="1:20" hidden="1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36"/>
        <v>Man</v>
      </c>
      <c r="N464">
        <f>IF(F464="",AVERAGE(Age),F464)</f>
        <v>34</v>
      </c>
      <c r="O464">
        <f>IF(J464="",AVERAGE(Fare),J464)</f>
        <v>8.0500000000000007</v>
      </c>
      <c r="P464">
        <f>COUNTIFS(Ticket,I464)</f>
        <v>1</v>
      </c>
      <c r="Q464">
        <f t="shared" si="37"/>
        <v>8.0500000000000007</v>
      </c>
      <c r="R464">
        <f t="shared" si="38"/>
        <v>1</v>
      </c>
      <c r="S464">
        <f t="shared" si="39"/>
        <v>0.80500000000000005</v>
      </c>
      <c r="T464">
        <f t="shared" si="40"/>
        <v>1.4857142857142858</v>
      </c>
    </row>
    <row r="465" spans="1:20" hidden="1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36"/>
        <v>Man</v>
      </c>
      <c r="N465">
        <f>IF(F465="",AVERAGE(Age),F465)</f>
        <v>47</v>
      </c>
      <c r="O465">
        <f>IF(J465="",AVERAGE(Fare),J465)</f>
        <v>38.5</v>
      </c>
      <c r="P465">
        <f>COUNTIFS(Ticket,I465)</f>
        <v>1</v>
      </c>
      <c r="Q465">
        <f t="shared" si="37"/>
        <v>38.5</v>
      </c>
      <c r="R465">
        <f t="shared" si="38"/>
        <v>1</v>
      </c>
      <c r="S465">
        <f t="shared" si="39"/>
        <v>3.85</v>
      </c>
      <c r="T465">
        <f t="shared" si="40"/>
        <v>1.6714285714285713</v>
      </c>
    </row>
    <row r="466" spans="1:20" hidden="1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36"/>
        <v>Man</v>
      </c>
      <c r="N466">
        <f>IF(F466="",AVERAGE(Age),F466)</f>
        <v>48</v>
      </c>
      <c r="O466">
        <f>IF(J466="",AVERAGE(Fare),J466)</f>
        <v>13</v>
      </c>
      <c r="P466">
        <f>COUNTIFS(Ticket,I466)</f>
        <v>1</v>
      </c>
      <c r="Q466">
        <f t="shared" si="37"/>
        <v>13</v>
      </c>
      <c r="R466">
        <f t="shared" si="38"/>
        <v>1</v>
      </c>
      <c r="S466">
        <f t="shared" si="39"/>
        <v>1.3</v>
      </c>
      <c r="T466">
        <f t="shared" si="40"/>
        <v>1.6857142857142857</v>
      </c>
    </row>
    <row r="467" spans="1:20" hidden="1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36"/>
        <v>Man</v>
      </c>
      <c r="N467">
        <f>IF(F467="",AVERAGE(Age),F467)</f>
        <v>29.881137667304014</v>
      </c>
      <c r="O467">
        <f>IF(J467="",AVERAGE(Fare),J467)</f>
        <v>8.0500000000000007</v>
      </c>
      <c r="P467">
        <f>COUNTIFS(Ticket,I467)</f>
        <v>1</v>
      </c>
      <c r="Q467">
        <f t="shared" si="37"/>
        <v>8.0500000000000007</v>
      </c>
      <c r="R467">
        <f t="shared" si="38"/>
        <v>1</v>
      </c>
      <c r="S467">
        <f t="shared" si="39"/>
        <v>0.80500000000000005</v>
      </c>
      <c r="T467">
        <f t="shared" si="40"/>
        <v>1.4268733952472001</v>
      </c>
    </row>
    <row r="468" spans="1:20" hidden="1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36"/>
        <v>Man</v>
      </c>
      <c r="N468">
        <f>IF(F468="",AVERAGE(Age),F468)</f>
        <v>38</v>
      </c>
      <c r="O468">
        <f>IF(J468="",AVERAGE(Fare),J468)</f>
        <v>7.05</v>
      </c>
      <c r="P468">
        <f>COUNTIFS(Ticket,I468)</f>
        <v>1</v>
      </c>
      <c r="Q468">
        <f t="shared" si="37"/>
        <v>7.05</v>
      </c>
      <c r="R468">
        <f t="shared" si="38"/>
        <v>1</v>
      </c>
      <c r="S468">
        <f t="shared" si="39"/>
        <v>0.70499999999999996</v>
      </c>
      <c r="T468">
        <f t="shared" si="40"/>
        <v>1.5428571428571427</v>
      </c>
    </row>
    <row r="469" spans="1:20" hidden="1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36"/>
        <v>Man</v>
      </c>
      <c r="N469">
        <f>IF(F469="",AVERAGE(Age),F469)</f>
        <v>29.881137667304014</v>
      </c>
      <c r="O469">
        <f>IF(J469="",AVERAGE(Fare),J469)</f>
        <v>0</v>
      </c>
      <c r="P469">
        <f>COUNTIFS(Ticket,I469)</f>
        <v>3</v>
      </c>
      <c r="Q469">
        <f t="shared" si="37"/>
        <v>0</v>
      </c>
      <c r="R469">
        <f t="shared" si="38"/>
        <v>1</v>
      </c>
      <c r="S469">
        <f t="shared" si="39"/>
        <v>0</v>
      </c>
      <c r="T469">
        <f t="shared" si="40"/>
        <v>1.4268733952472001</v>
      </c>
    </row>
    <row r="470" spans="1:20" hidden="1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36"/>
        <v>Man</v>
      </c>
      <c r="N470">
        <f>IF(F470="",AVERAGE(Age),F470)</f>
        <v>56</v>
      </c>
      <c r="O470">
        <f>IF(J470="",AVERAGE(Fare),J470)</f>
        <v>26.55</v>
      </c>
      <c r="P470">
        <f>COUNTIFS(Ticket,I470)</f>
        <v>1</v>
      </c>
      <c r="Q470">
        <f t="shared" si="37"/>
        <v>26.55</v>
      </c>
      <c r="R470">
        <f t="shared" si="38"/>
        <v>1</v>
      </c>
      <c r="S470">
        <f t="shared" si="39"/>
        <v>2.6550000000000002</v>
      </c>
      <c r="T470">
        <f t="shared" si="40"/>
        <v>1.8</v>
      </c>
    </row>
    <row r="471" spans="1:20" hidden="1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36"/>
        <v>Man</v>
      </c>
      <c r="N471">
        <f>IF(F471="",AVERAGE(Age),F471)</f>
        <v>29.881137667304014</v>
      </c>
      <c r="O471">
        <f>IF(J471="",AVERAGE(Fare),J471)</f>
        <v>7.7249999999999996</v>
      </c>
      <c r="P471">
        <f>COUNTIFS(Ticket,I471)</f>
        <v>1</v>
      </c>
      <c r="Q471">
        <f t="shared" si="37"/>
        <v>7.7249999999999996</v>
      </c>
      <c r="R471">
        <f t="shared" si="38"/>
        <v>1</v>
      </c>
      <c r="S471">
        <f t="shared" si="39"/>
        <v>0.77249999999999996</v>
      </c>
      <c r="T471">
        <f t="shared" si="40"/>
        <v>1.4268733952472001</v>
      </c>
    </row>
    <row r="472" spans="1:20" hidden="1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36"/>
        <v>Women</v>
      </c>
      <c r="N472">
        <f>IF(F472="",AVERAGE(Age),F472)</f>
        <v>0.75</v>
      </c>
      <c r="O472">
        <f>IF(J472="",AVERAGE(Fare),J472)</f>
        <v>19.258299999999998</v>
      </c>
      <c r="P472">
        <f>COUNTIFS(Ticket,I472)</f>
        <v>4</v>
      </c>
      <c r="Q472">
        <f t="shared" si="37"/>
        <v>4.8145749999999996</v>
      </c>
      <c r="R472">
        <f t="shared" si="38"/>
        <v>4</v>
      </c>
      <c r="S472">
        <f t="shared" si="39"/>
        <v>0.48145749999999998</v>
      </c>
      <c r="T472">
        <f t="shared" si="40"/>
        <v>4.0107142857142861</v>
      </c>
    </row>
    <row r="473" spans="1:20" hidden="1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36"/>
        <v>Man</v>
      </c>
      <c r="N473">
        <f>IF(F473="",AVERAGE(Age),F473)</f>
        <v>29.881137667304014</v>
      </c>
      <c r="O473">
        <f>IF(J473="",AVERAGE(Fare),J473)</f>
        <v>7.25</v>
      </c>
      <c r="P473">
        <f>COUNTIFS(Ticket,I473)</f>
        <v>1</v>
      </c>
      <c r="Q473">
        <f t="shared" si="37"/>
        <v>7.25</v>
      </c>
      <c r="R473">
        <f t="shared" si="38"/>
        <v>1</v>
      </c>
      <c r="S473">
        <f t="shared" si="39"/>
        <v>0.72499999999999998</v>
      </c>
      <c r="T473">
        <f t="shared" si="40"/>
        <v>1.4268733952472001</v>
      </c>
    </row>
    <row r="474" spans="1:20" hidden="1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36"/>
        <v>Man</v>
      </c>
      <c r="N474">
        <f>IF(F474="",AVERAGE(Age),F474)</f>
        <v>38</v>
      </c>
      <c r="O474">
        <f>IF(J474="",AVERAGE(Fare),J474)</f>
        <v>8.6624999999999996</v>
      </c>
      <c r="P474">
        <f>COUNTIFS(Ticket,I474)</f>
        <v>1</v>
      </c>
      <c r="Q474">
        <f t="shared" si="37"/>
        <v>8.6624999999999996</v>
      </c>
      <c r="R474">
        <f t="shared" si="38"/>
        <v>1</v>
      </c>
      <c r="S474">
        <f t="shared" si="39"/>
        <v>0.86624999999999996</v>
      </c>
      <c r="T474">
        <f t="shared" si="40"/>
        <v>1.5428571428571427</v>
      </c>
    </row>
    <row r="475" spans="1:20" hidden="1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36"/>
        <v>Women</v>
      </c>
      <c r="N475">
        <f>IF(F475="",AVERAGE(Age),F475)</f>
        <v>33</v>
      </c>
      <c r="O475">
        <f>IF(J475="",AVERAGE(Fare),J475)</f>
        <v>27.75</v>
      </c>
      <c r="P475">
        <f>COUNTIFS(Ticket,I475)</f>
        <v>4</v>
      </c>
      <c r="Q475">
        <f t="shared" si="37"/>
        <v>6.9375</v>
      </c>
      <c r="R475">
        <f t="shared" si="38"/>
        <v>4</v>
      </c>
      <c r="S475">
        <f t="shared" si="39"/>
        <v>0.69374999999999998</v>
      </c>
      <c r="T475">
        <f t="shared" si="40"/>
        <v>4.4714285714285715</v>
      </c>
    </row>
    <row r="476" spans="1:20" hidden="1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36"/>
        <v>Women</v>
      </c>
      <c r="N476">
        <f>IF(F476="",AVERAGE(Age),F476)</f>
        <v>23</v>
      </c>
      <c r="O476">
        <f>IF(J476="",AVERAGE(Fare),J476)</f>
        <v>13.791700000000001</v>
      </c>
      <c r="P476">
        <f>COUNTIFS(Ticket,I476)</f>
        <v>1</v>
      </c>
      <c r="Q476">
        <f t="shared" si="37"/>
        <v>13.791700000000001</v>
      </c>
      <c r="R476">
        <f t="shared" si="38"/>
        <v>1</v>
      </c>
      <c r="S476">
        <f t="shared" si="39"/>
        <v>1.37917</v>
      </c>
      <c r="T476">
        <f t="shared" si="40"/>
        <v>1.3285714285714285</v>
      </c>
    </row>
    <row r="477" spans="1:20" hidden="1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36"/>
        <v>Women</v>
      </c>
      <c r="N477">
        <f>IF(F477="",AVERAGE(Age),F477)</f>
        <v>22</v>
      </c>
      <c r="O477">
        <f>IF(J477="",AVERAGE(Fare),J477)</f>
        <v>9.8375000000000004</v>
      </c>
      <c r="P477">
        <f>COUNTIFS(Ticket,I477)</f>
        <v>1</v>
      </c>
      <c r="Q477">
        <f t="shared" si="37"/>
        <v>9.8375000000000004</v>
      </c>
      <c r="R477">
        <f t="shared" si="38"/>
        <v>1</v>
      </c>
      <c r="S477">
        <f t="shared" si="39"/>
        <v>0.98375000000000001</v>
      </c>
      <c r="T477">
        <f t="shared" si="40"/>
        <v>1.3142857142857143</v>
      </c>
    </row>
    <row r="478" spans="1:20" hidden="1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36"/>
        <v>Man</v>
      </c>
      <c r="N478">
        <f>IF(F478="",AVERAGE(Age),F478)</f>
        <v>29.881137667304014</v>
      </c>
      <c r="O478">
        <f>IF(J478="",AVERAGE(Fare),J478)</f>
        <v>52</v>
      </c>
      <c r="P478">
        <f>COUNTIFS(Ticket,I478)</f>
        <v>2</v>
      </c>
      <c r="Q478">
        <f t="shared" si="37"/>
        <v>26</v>
      </c>
      <c r="R478">
        <f t="shared" si="38"/>
        <v>1</v>
      </c>
      <c r="S478">
        <f t="shared" si="39"/>
        <v>2.6</v>
      </c>
      <c r="T478">
        <f t="shared" si="40"/>
        <v>1.4268733952472001</v>
      </c>
    </row>
    <row r="479" spans="1:20" hidden="1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36"/>
        <v>Man</v>
      </c>
      <c r="N479">
        <f>IF(F479="",AVERAGE(Age),F479)</f>
        <v>34</v>
      </c>
      <c r="O479">
        <f>IF(J479="",AVERAGE(Fare),J479)</f>
        <v>21</v>
      </c>
      <c r="P479">
        <f>COUNTIFS(Ticket,I479)</f>
        <v>2</v>
      </c>
      <c r="Q479">
        <f t="shared" si="37"/>
        <v>10.5</v>
      </c>
      <c r="R479">
        <f t="shared" si="38"/>
        <v>2</v>
      </c>
      <c r="S479">
        <f t="shared" si="39"/>
        <v>1.05</v>
      </c>
      <c r="T479">
        <f t="shared" si="40"/>
        <v>2.4857142857142858</v>
      </c>
    </row>
    <row r="480" spans="1:20" hidden="1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36"/>
        <v>Man</v>
      </c>
      <c r="N480">
        <f>IF(F480="",AVERAGE(Age),F480)</f>
        <v>29</v>
      </c>
      <c r="O480">
        <f>IF(J480="",AVERAGE(Fare),J480)</f>
        <v>7.0457999999999998</v>
      </c>
      <c r="P480">
        <f>COUNTIFS(Ticket,I480)</f>
        <v>1</v>
      </c>
      <c r="Q480">
        <f t="shared" si="37"/>
        <v>7.0457999999999998</v>
      </c>
      <c r="R480">
        <f t="shared" si="38"/>
        <v>2</v>
      </c>
      <c r="S480">
        <f t="shared" si="39"/>
        <v>0.70457999999999998</v>
      </c>
      <c r="T480">
        <f t="shared" si="40"/>
        <v>2.4142857142857141</v>
      </c>
    </row>
    <row r="481" spans="1:20" hidden="1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36"/>
        <v>Man</v>
      </c>
      <c r="N481">
        <f>IF(F481="",AVERAGE(Age),F481)</f>
        <v>22</v>
      </c>
      <c r="O481">
        <f>IF(J481="",AVERAGE(Fare),J481)</f>
        <v>7.5208000000000004</v>
      </c>
      <c r="P481">
        <f>COUNTIFS(Ticket,I481)</f>
        <v>1</v>
      </c>
      <c r="Q481">
        <f t="shared" si="37"/>
        <v>7.5208000000000004</v>
      </c>
      <c r="R481">
        <f t="shared" si="38"/>
        <v>1</v>
      </c>
      <c r="S481">
        <f t="shared" si="39"/>
        <v>0.75208000000000008</v>
      </c>
      <c r="T481">
        <f t="shared" si="40"/>
        <v>1.3142857142857143</v>
      </c>
    </row>
    <row r="482" spans="1:20" hidden="1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36"/>
        <v>Women</v>
      </c>
      <c r="N482">
        <f>IF(F482="",AVERAGE(Age),F482)</f>
        <v>2</v>
      </c>
      <c r="O482">
        <f>IF(J482="",AVERAGE(Fare),J482)</f>
        <v>12.2875</v>
      </c>
      <c r="P482">
        <f>COUNTIFS(Ticket,I482)</f>
        <v>2</v>
      </c>
      <c r="Q482">
        <f t="shared" si="37"/>
        <v>6.1437499999999998</v>
      </c>
      <c r="R482">
        <f t="shared" si="38"/>
        <v>2</v>
      </c>
      <c r="S482">
        <f t="shared" si="39"/>
        <v>0.614375</v>
      </c>
      <c r="T482">
        <f t="shared" si="40"/>
        <v>2.0285714285714285</v>
      </c>
    </row>
    <row r="483" spans="1:20" hidden="1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36"/>
        <v>Boy</v>
      </c>
      <c r="N483">
        <f>IF(F483="",AVERAGE(Age),F483)</f>
        <v>9</v>
      </c>
      <c r="O483">
        <f>IF(J483="",AVERAGE(Fare),J483)</f>
        <v>46.9</v>
      </c>
      <c r="P483">
        <f>COUNTIFS(Ticket,I483)</f>
        <v>8</v>
      </c>
      <c r="Q483">
        <f t="shared" si="37"/>
        <v>5.8624999999999998</v>
      </c>
      <c r="R483">
        <f t="shared" si="38"/>
        <v>8</v>
      </c>
      <c r="S483">
        <f t="shared" si="39"/>
        <v>0.58624999999999994</v>
      </c>
      <c r="T483">
        <f t="shared" si="40"/>
        <v>8.1285714285714281</v>
      </c>
    </row>
    <row r="484" spans="1:20" hidden="1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36"/>
        <v>Man</v>
      </c>
      <c r="N484">
        <f>IF(F484="",AVERAGE(Age),F484)</f>
        <v>29.881137667304014</v>
      </c>
      <c r="O484">
        <f>IF(J484="",AVERAGE(Fare),J484)</f>
        <v>0</v>
      </c>
      <c r="P484">
        <f>COUNTIFS(Ticket,I484)</f>
        <v>1</v>
      </c>
      <c r="Q484">
        <f t="shared" si="37"/>
        <v>0</v>
      </c>
      <c r="R484">
        <f t="shared" si="38"/>
        <v>1</v>
      </c>
      <c r="S484">
        <f t="shared" si="39"/>
        <v>0</v>
      </c>
      <c r="T484">
        <f t="shared" si="40"/>
        <v>1.4268733952472001</v>
      </c>
    </row>
    <row r="485" spans="1:20" hidden="1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36"/>
        <v>Man</v>
      </c>
      <c r="N485">
        <f>IF(F485="",AVERAGE(Age),F485)</f>
        <v>50</v>
      </c>
      <c r="O485">
        <f>IF(J485="",AVERAGE(Fare),J485)</f>
        <v>8.0500000000000007</v>
      </c>
      <c r="P485">
        <f>COUNTIFS(Ticket,I485)</f>
        <v>1</v>
      </c>
      <c r="Q485">
        <f t="shared" si="37"/>
        <v>8.0500000000000007</v>
      </c>
      <c r="R485">
        <f t="shared" si="38"/>
        <v>1</v>
      </c>
      <c r="S485">
        <f t="shared" si="39"/>
        <v>0.80500000000000005</v>
      </c>
      <c r="T485">
        <f t="shared" si="40"/>
        <v>1.7142857142857144</v>
      </c>
    </row>
    <row r="486" spans="1:20" hidden="1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36"/>
        <v>Women</v>
      </c>
      <c r="N486">
        <f>IF(F486="",AVERAGE(Age),F486)</f>
        <v>63</v>
      </c>
      <c r="O486">
        <f>IF(J486="",AVERAGE(Fare),J486)</f>
        <v>9.5875000000000004</v>
      </c>
      <c r="P486">
        <f>COUNTIFS(Ticket,I486)</f>
        <v>1</v>
      </c>
      <c r="Q486">
        <f t="shared" si="37"/>
        <v>9.5875000000000004</v>
      </c>
      <c r="R486">
        <f t="shared" si="38"/>
        <v>1</v>
      </c>
      <c r="S486">
        <f t="shared" si="39"/>
        <v>0.95874999999999999</v>
      </c>
      <c r="T486">
        <f t="shared" si="40"/>
        <v>1.9</v>
      </c>
    </row>
    <row r="487" spans="1:20" hidden="1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36"/>
        <v>Man</v>
      </c>
      <c r="N487">
        <f>IF(F487="",AVERAGE(Age),F487)</f>
        <v>25</v>
      </c>
      <c r="O487">
        <f>IF(J487="",AVERAGE(Fare),J487)</f>
        <v>91.0792</v>
      </c>
      <c r="P487">
        <f>COUNTIFS(Ticket,I487)</f>
        <v>2</v>
      </c>
      <c r="Q487">
        <f t="shared" si="37"/>
        <v>45.5396</v>
      </c>
      <c r="R487">
        <f t="shared" si="38"/>
        <v>2</v>
      </c>
      <c r="S487">
        <f t="shared" si="39"/>
        <v>4.55396</v>
      </c>
      <c r="T487">
        <f t="shared" si="40"/>
        <v>2.3571428571428572</v>
      </c>
    </row>
    <row r="488" spans="1:20" hidden="1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36"/>
        <v>Women</v>
      </c>
      <c r="N488">
        <f>IF(F488="",AVERAGE(Age),F488)</f>
        <v>29.881137667304014</v>
      </c>
      <c r="O488">
        <f>IF(J488="",AVERAGE(Fare),J488)</f>
        <v>25.466699999999999</v>
      </c>
      <c r="P488">
        <f>COUNTIFS(Ticket,I488)</f>
        <v>5</v>
      </c>
      <c r="Q488">
        <f t="shared" si="37"/>
        <v>5.0933399999999995</v>
      </c>
      <c r="R488">
        <f t="shared" si="38"/>
        <v>5</v>
      </c>
      <c r="S488">
        <f t="shared" si="39"/>
        <v>0.50933399999999995</v>
      </c>
      <c r="T488">
        <f t="shared" si="40"/>
        <v>5.4268733952471999</v>
      </c>
    </row>
    <row r="489" spans="1:20" hidden="1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36"/>
        <v>Women</v>
      </c>
      <c r="N489">
        <f>IF(F489="",AVERAGE(Age),F489)</f>
        <v>35</v>
      </c>
      <c r="O489">
        <f>IF(J489="",AVERAGE(Fare),J489)</f>
        <v>90</v>
      </c>
      <c r="P489">
        <f>COUNTIFS(Ticket,I489)</f>
        <v>2</v>
      </c>
      <c r="Q489">
        <f t="shared" si="37"/>
        <v>45</v>
      </c>
      <c r="R489">
        <f t="shared" si="38"/>
        <v>2</v>
      </c>
      <c r="S489">
        <f t="shared" si="39"/>
        <v>4.5</v>
      </c>
      <c r="T489">
        <f t="shared" si="40"/>
        <v>2.5</v>
      </c>
    </row>
    <row r="490" spans="1:20" hidden="1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36"/>
        <v>Man</v>
      </c>
      <c r="N490">
        <f>IF(F490="",AVERAGE(Age),F490)</f>
        <v>58</v>
      </c>
      <c r="O490">
        <f>IF(J490="",AVERAGE(Fare),J490)</f>
        <v>29.7</v>
      </c>
      <c r="P490">
        <f>COUNTIFS(Ticket,I490)</f>
        <v>1</v>
      </c>
      <c r="Q490">
        <f t="shared" si="37"/>
        <v>29.7</v>
      </c>
      <c r="R490">
        <f t="shared" si="38"/>
        <v>1</v>
      </c>
      <c r="S490">
        <f t="shared" si="39"/>
        <v>2.9699999999999998</v>
      </c>
      <c r="T490">
        <f t="shared" si="40"/>
        <v>1.8285714285714287</v>
      </c>
    </row>
    <row r="491" spans="1:20" hidden="1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36"/>
        <v>Man</v>
      </c>
      <c r="N491">
        <f>IF(F491="",AVERAGE(Age),F491)</f>
        <v>30</v>
      </c>
      <c r="O491">
        <f>IF(J491="",AVERAGE(Fare),J491)</f>
        <v>8.0500000000000007</v>
      </c>
      <c r="P491">
        <f>COUNTIFS(Ticket,I491)</f>
        <v>1</v>
      </c>
      <c r="Q491">
        <f t="shared" si="37"/>
        <v>8.0500000000000007</v>
      </c>
      <c r="R491">
        <f t="shared" si="38"/>
        <v>1</v>
      </c>
      <c r="S491">
        <f t="shared" si="39"/>
        <v>0.80500000000000005</v>
      </c>
      <c r="T491">
        <f t="shared" si="40"/>
        <v>1.4285714285714286</v>
      </c>
    </row>
    <row r="492" spans="1:20" hidden="1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36"/>
        <v>Boy</v>
      </c>
      <c r="N492">
        <f>IF(F492="",AVERAGE(Age),F492)</f>
        <v>9</v>
      </c>
      <c r="O492">
        <f>IF(J492="",AVERAGE(Fare),J492)</f>
        <v>15.9</v>
      </c>
      <c r="P492">
        <f>COUNTIFS(Ticket,I492)</f>
        <v>3</v>
      </c>
      <c r="Q492">
        <f t="shared" si="37"/>
        <v>5.3</v>
      </c>
      <c r="R492">
        <f t="shared" si="38"/>
        <v>3</v>
      </c>
      <c r="S492">
        <f t="shared" si="39"/>
        <v>0.53</v>
      </c>
      <c r="T492">
        <f t="shared" si="40"/>
        <v>3.1285714285714286</v>
      </c>
    </row>
    <row r="493" spans="1:20" hidden="1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36"/>
        <v>Man</v>
      </c>
      <c r="N493">
        <f>IF(F493="",AVERAGE(Age),F493)</f>
        <v>29.881137667304014</v>
      </c>
      <c r="O493">
        <f>IF(J493="",AVERAGE(Fare),J493)</f>
        <v>19.966699999999999</v>
      </c>
      <c r="P493">
        <f>COUNTIFS(Ticket,I493)</f>
        <v>1</v>
      </c>
      <c r="Q493">
        <f t="shared" si="37"/>
        <v>19.966699999999999</v>
      </c>
      <c r="R493">
        <f t="shared" si="38"/>
        <v>2</v>
      </c>
      <c r="S493">
        <f t="shared" si="39"/>
        <v>1.9966699999999999</v>
      </c>
      <c r="T493">
        <f t="shared" si="40"/>
        <v>2.4268733952472004</v>
      </c>
    </row>
    <row r="494" spans="1:20" hidden="1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36"/>
        <v>Man</v>
      </c>
      <c r="N494">
        <f>IF(F494="",AVERAGE(Age),F494)</f>
        <v>21</v>
      </c>
      <c r="O494">
        <f>IF(J494="",AVERAGE(Fare),J494)</f>
        <v>7.25</v>
      </c>
      <c r="P494">
        <f>COUNTIFS(Ticket,I494)</f>
        <v>1</v>
      </c>
      <c r="Q494">
        <f t="shared" si="37"/>
        <v>7.25</v>
      </c>
      <c r="R494">
        <f t="shared" si="38"/>
        <v>1</v>
      </c>
      <c r="S494">
        <f t="shared" si="39"/>
        <v>0.72499999999999998</v>
      </c>
      <c r="T494">
        <f t="shared" si="40"/>
        <v>1.3</v>
      </c>
    </row>
    <row r="495" spans="1:20" hidden="1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36"/>
        <v>Man</v>
      </c>
      <c r="N495">
        <f>IF(F495="",AVERAGE(Age),F495)</f>
        <v>55</v>
      </c>
      <c r="O495">
        <f>IF(J495="",AVERAGE(Fare),J495)</f>
        <v>30.5</v>
      </c>
      <c r="P495">
        <f>COUNTIFS(Ticket,I495)</f>
        <v>1</v>
      </c>
      <c r="Q495">
        <f t="shared" si="37"/>
        <v>30.5</v>
      </c>
      <c r="R495">
        <f t="shared" si="38"/>
        <v>1</v>
      </c>
      <c r="S495">
        <f t="shared" si="39"/>
        <v>3.05</v>
      </c>
      <c r="T495">
        <f t="shared" si="40"/>
        <v>1.7857142857142856</v>
      </c>
    </row>
    <row r="496" spans="1:20" hidden="1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36"/>
        <v>Man</v>
      </c>
      <c r="N496">
        <f>IF(F496="",AVERAGE(Age),F496)</f>
        <v>71</v>
      </c>
      <c r="O496">
        <f>IF(J496="",AVERAGE(Fare),J496)</f>
        <v>49.504199999999997</v>
      </c>
      <c r="P496">
        <f>COUNTIFS(Ticket,I496)</f>
        <v>1</v>
      </c>
      <c r="Q496">
        <f t="shared" si="37"/>
        <v>49.504199999999997</v>
      </c>
      <c r="R496">
        <f t="shared" si="38"/>
        <v>1</v>
      </c>
      <c r="S496">
        <f t="shared" si="39"/>
        <v>4.9504199999999994</v>
      </c>
      <c r="T496">
        <f t="shared" si="40"/>
        <v>2.0142857142857142</v>
      </c>
    </row>
    <row r="497" spans="1:20" hidden="1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36"/>
        <v>Man</v>
      </c>
      <c r="N497">
        <f>IF(F497="",AVERAGE(Age),F497)</f>
        <v>21</v>
      </c>
      <c r="O497">
        <f>IF(J497="",AVERAGE(Fare),J497)</f>
        <v>8.0500000000000007</v>
      </c>
      <c r="P497">
        <f>COUNTIFS(Ticket,I497)</f>
        <v>1</v>
      </c>
      <c r="Q497">
        <f t="shared" si="37"/>
        <v>8.0500000000000007</v>
      </c>
      <c r="R497">
        <f t="shared" si="38"/>
        <v>1</v>
      </c>
      <c r="S497">
        <f t="shared" si="39"/>
        <v>0.80500000000000005</v>
      </c>
      <c r="T497">
        <f t="shared" si="40"/>
        <v>1.3</v>
      </c>
    </row>
    <row r="498" spans="1:20" hidden="1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36"/>
        <v>Man</v>
      </c>
      <c r="N498">
        <f>IF(F498="",AVERAGE(Age),F498)</f>
        <v>29.881137667304014</v>
      </c>
      <c r="O498">
        <f>IF(J498="",AVERAGE(Fare),J498)</f>
        <v>14.458299999999999</v>
      </c>
      <c r="P498">
        <f>COUNTIFS(Ticket,I498)</f>
        <v>2</v>
      </c>
      <c r="Q498">
        <f t="shared" si="37"/>
        <v>7.2291499999999997</v>
      </c>
      <c r="R498">
        <f t="shared" si="38"/>
        <v>1</v>
      </c>
      <c r="S498">
        <f t="shared" si="39"/>
        <v>0.72291499999999997</v>
      </c>
      <c r="T498">
        <f t="shared" si="40"/>
        <v>1.4268733952472001</v>
      </c>
    </row>
    <row r="499" spans="1:20" hidden="1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36"/>
        <v>Women</v>
      </c>
      <c r="N499">
        <f>IF(F499="",AVERAGE(Age),F499)</f>
        <v>54</v>
      </c>
      <c r="O499">
        <f>IF(J499="",AVERAGE(Fare),J499)</f>
        <v>78.2667</v>
      </c>
      <c r="P499">
        <f>COUNTIFS(Ticket,I499)</f>
        <v>2</v>
      </c>
      <c r="Q499">
        <f t="shared" si="37"/>
        <v>39.13335</v>
      </c>
      <c r="R499">
        <f t="shared" si="38"/>
        <v>2</v>
      </c>
      <c r="S499">
        <f t="shared" si="39"/>
        <v>3.913335</v>
      </c>
      <c r="T499">
        <f t="shared" si="40"/>
        <v>2.7714285714285714</v>
      </c>
    </row>
    <row r="500" spans="1:20" hidden="1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36"/>
        <v>Man</v>
      </c>
      <c r="N500">
        <f>IF(F500="",AVERAGE(Age),F500)</f>
        <v>29.881137667304014</v>
      </c>
      <c r="O500">
        <f>IF(J500="",AVERAGE(Fare),J500)</f>
        <v>15.1</v>
      </c>
      <c r="P500">
        <f>COUNTIFS(Ticket,I500)</f>
        <v>2</v>
      </c>
      <c r="Q500">
        <f t="shared" si="37"/>
        <v>7.55</v>
      </c>
      <c r="R500">
        <f t="shared" si="38"/>
        <v>1</v>
      </c>
      <c r="S500">
        <f t="shared" si="39"/>
        <v>0.755</v>
      </c>
      <c r="T500">
        <f t="shared" si="40"/>
        <v>1.4268733952472001</v>
      </c>
    </row>
    <row r="501" spans="1:20" hidden="1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36"/>
        <v>Women</v>
      </c>
      <c r="N501">
        <f>IF(F501="",AVERAGE(Age),F501)</f>
        <v>25</v>
      </c>
      <c r="O501">
        <f>IF(J501="",AVERAGE(Fare),J501)</f>
        <v>151.55000000000001</v>
      </c>
      <c r="P501">
        <f>COUNTIFS(Ticket,I501)</f>
        <v>6</v>
      </c>
      <c r="Q501">
        <f t="shared" si="37"/>
        <v>25.258333333333336</v>
      </c>
      <c r="R501">
        <f t="shared" si="38"/>
        <v>4</v>
      </c>
      <c r="S501">
        <f t="shared" si="39"/>
        <v>2.5258333333333334</v>
      </c>
      <c r="T501">
        <f t="shared" si="40"/>
        <v>4.3571428571428568</v>
      </c>
    </row>
    <row r="502" spans="1:20" hidden="1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36"/>
        <v>Man</v>
      </c>
      <c r="N502">
        <f>IF(F502="",AVERAGE(Age),F502)</f>
        <v>24</v>
      </c>
      <c r="O502">
        <f>IF(J502="",AVERAGE(Fare),J502)</f>
        <v>7.7957999999999998</v>
      </c>
      <c r="P502">
        <f>COUNTIFS(Ticket,I502)</f>
        <v>1</v>
      </c>
      <c r="Q502">
        <f t="shared" si="37"/>
        <v>7.7957999999999998</v>
      </c>
      <c r="R502">
        <f t="shared" si="38"/>
        <v>1</v>
      </c>
      <c r="S502">
        <f t="shared" si="39"/>
        <v>0.77957999999999994</v>
      </c>
      <c r="T502">
        <f t="shared" si="40"/>
        <v>1.342857142857143</v>
      </c>
    </row>
    <row r="503" spans="1:20" hidden="1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36"/>
        <v>Man</v>
      </c>
      <c r="N503">
        <f>IF(F503="",AVERAGE(Age),F503)</f>
        <v>17</v>
      </c>
      <c r="O503">
        <f>IF(J503="",AVERAGE(Fare),J503)</f>
        <v>8.6624999999999996</v>
      </c>
      <c r="P503">
        <f>COUNTIFS(Ticket,I503)</f>
        <v>1</v>
      </c>
      <c r="Q503">
        <f t="shared" si="37"/>
        <v>8.6624999999999996</v>
      </c>
      <c r="R503">
        <f t="shared" si="38"/>
        <v>1</v>
      </c>
      <c r="S503">
        <f t="shared" si="39"/>
        <v>0.86624999999999996</v>
      </c>
      <c r="T503">
        <f t="shared" si="40"/>
        <v>1.2428571428571429</v>
      </c>
    </row>
    <row r="504" spans="1:20" hidden="1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36"/>
        <v>Women</v>
      </c>
      <c r="N504">
        <f>IF(F504="",AVERAGE(Age),F504)</f>
        <v>21</v>
      </c>
      <c r="O504">
        <f>IF(J504="",AVERAGE(Fare),J504)</f>
        <v>7.75</v>
      </c>
      <c r="P504">
        <f>COUNTIFS(Ticket,I504)</f>
        <v>1</v>
      </c>
      <c r="Q504">
        <f t="shared" si="37"/>
        <v>7.75</v>
      </c>
      <c r="R504">
        <f t="shared" si="38"/>
        <v>1</v>
      </c>
      <c r="S504">
        <f t="shared" si="39"/>
        <v>0.77500000000000002</v>
      </c>
      <c r="T504">
        <f t="shared" si="40"/>
        <v>1.3</v>
      </c>
    </row>
    <row r="505" spans="1:20" hidden="1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36"/>
        <v>Women</v>
      </c>
      <c r="N505">
        <f>IF(F505="",AVERAGE(Age),F505)</f>
        <v>29.881137667304014</v>
      </c>
      <c r="O505">
        <f>IF(J505="",AVERAGE(Fare),J505)</f>
        <v>7.6292</v>
      </c>
      <c r="P505">
        <f>COUNTIFS(Ticket,I505)</f>
        <v>1</v>
      </c>
      <c r="Q505">
        <f t="shared" si="37"/>
        <v>7.6292</v>
      </c>
      <c r="R505">
        <f t="shared" si="38"/>
        <v>1</v>
      </c>
      <c r="S505">
        <f t="shared" si="39"/>
        <v>0.76292000000000004</v>
      </c>
      <c r="T505">
        <f t="shared" si="40"/>
        <v>1.4268733952472001</v>
      </c>
    </row>
    <row r="506" spans="1:20" hidden="1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36"/>
        <v>Women</v>
      </c>
      <c r="N506">
        <f>IF(F506="",AVERAGE(Age),F506)</f>
        <v>37</v>
      </c>
      <c r="O506">
        <f>IF(J506="",AVERAGE(Fare),J506)</f>
        <v>9.5875000000000004</v>
      </c>
      <c r="P506">
        <f>COUNTIFS(Ticket,I506)</f>
        <v>1</v>
      </c>
      <c r="Q506">
        <f t="shared" si="37"/>
        <v>9.5875000000000004</v>
      </c>
      <c r="R506">
        <f t="shared" si="38"/>
        <v>1</v>
      </c>
      <c r="S506">
        <f t="shared" si="39"/>
        <v>0.95874999999999999</v>
      </c>
      <c r="T506">
        <f t="shared" si="40"/>
        <v>1.5285714285714285</v>
      </c>
    </row>
    <row r="507" spans="1:20" hidden="1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36"/>
        <v>Women</v>
      </c>
      <c r="N507">
        <f>IF(F507="",AVERAGE(Age),F507)</f>
        <v>16</v>
      </c>
      <c r="O507">
        <f>IF(J507="",AVERAGE(Fare),J507)</f>
        <v>86.5</v>
      </c>
      <c r="P507">
        <f>COUNTIFS(Ticket,I507)</f>
        <v>3</v>
      </c>
      <c r="Q507">
        <f t="shared" si="37"/>
        <v>28.833333333333332</v>
      </c>
      <c r="R507">
        <f t="shared" si="38"/>
        <v>1</v>
      </c>
      <c r="S507">
        <f t="shared" si="39"/>
        <v>2.8833333333333333</v>
      </c>
      <c r="T507">
        <f t="shared" si="40"/>
        <v>1.2285714285714286</v>
      </c>
    </row>
    <row r="508" spans="1:20" hidden="1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36"/>
        <v>Man</v>
      </c>
      <c r="N508">
        <f>IF(F508="",AVERAGE(Age),F508)</f>
        <v>18</v>
      </c>
      <c r="O508">
        <f>IF(J508="",AVERAGE(Fare),J508)</f>
        <v>108.9</v>
      </c>
      <c r="P508">
        <f>COUNTIFS(Ticket,I508)</f>
        <v>3</v>
      </c>
      <c r="Q508">
        <f t="shared" si="37"/>
        <v>36.300000000000004</v>
      </c>
      <c r="R508">
        <f t="shared" si="38"/>
        <v>2</v>
      </c>
      <c r="S508">
        <f t="shared" si="39"/>
        <v>3.6300000000000003</v>
      </c>
      <c r="T508">
        <f t="shared" si="40"/>
        <v>2.2571428571428571</v>
      </c>
    </row>
    <row r="509" spans="1:20" hidden="1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36"/>
        <v>Women</v>
      </c>
      <c r="N509">
        <f>IF(F509="",AVERAGE(Age),F509)</f>
        <v>33</v>
      </c>
      <c r="O509">
        <f>IF(J509="",AVERAGE(Fare),J509)</f>
        <v>26</v>
      </c>
      <c r="P509">
        <f>COUNTIFS(Ticket,I509)</f>
        <v>3</v>
      </c>
      <c r="Q509">
        <f t="shared" si="37"/>
        <v>8.6666666666666661</v>
      </c>
      <c r="R509">
        <f t="shared" si="38"/>
        <v>3</v>
      </c>
      <c r="S509">
        <f t="shared" si="39"/>
        <v>0.8666666666666667</v>
      </c>
      <c r="T509">
        <f t="shared" si="40"/>
        <v>3.4714285714285715</v>
      </c>
    </row>
    <row r="510" spans="1:20" hidden="1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36"/>
        <v>Man</v>
      </c>
      <c r="N510">
        <f>IF(F510="",AVERAGE(Age),F510)</f>
        <v>29.881137667304014</v>
      </c>
      <c r="O510">
        <f>IF(J510="",AVERAGE(Fare),J510)</f>
        <v>26.55</v>
      </c>
      <c r="P510">
        <f>COUNTIFS(Ticket,I510)</f>
        <v>1</v>
      </c>
      <c r="Q510">
        <f t="shared" si="37"/>
        <v>26.55</v>
      </c>
      <c r="R510">
        <f t="shared" si="38"/>
        <v>1</v>
      </c>
      <c r="S510">
        <f t="shared" si="39"/>
        <v>2.6550000000000002</v>
      </c>
      <c r="T510">
        <f t="shared" si="40"/>
        <v>1.4268733952472001</v>
      </c>
    </row>
    <row r="511" spans="1:20" hidden="1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36"/>
        <v>Man</v>
      </c>
      <c r="N511">
        <f>IF(F511="",AVERAGE(Age),F511)</f>
        <v>28</v>
      </c>
      <c r="O511">
        <f>IF(J511="",AVERAGE(Fare),J511)</f>
        <v>22.524999999999999</v>
      </c>
      <c r="P511">
        <f>COUNTIFS(Ticket,I511)</f>
        <v>3</v>
      </c>
      <c r="Q511">
        <f t="shared" si="37"/>
        <v>7.5083333333333329</v>
      </c>
      <c r="R511">
        <f t="shared" si="38"/>
        <v>1</v>
      </c>
      <c r="S511">
        <f t="shared" si="39"/>
        <v>0.75083333333333324</v>
      </c>
      <c r="T511">
        <f t="shared" si="40"/>
        <v>1.4</v>
      </c>
    </row>
    <row r="512" spans="1:20" hidden="1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36"/>
        <v>Man</v>
      </c>
      <c r="N512">
        <f>IF(F512="",AVERAGE(Age),F512)</f>
        <v>26</v>
      </c>
      <c r="O512">
        <f>IF(J512="",AVERAGE(Fare),J512)</f>
        <v>56.495800000000003</v>
      </c>
      <c r="P512">
        <f>COUNTIFS(Ticket,I512)</f>
        <v>8</v>
      </c>
      <c r="Q512">
        <f t="shared" si="37"/>
        <v>7.0619750000000003</v>
      </c>
      <c r="R512">
        <f t="shared" si="38"/>
        <v>1</v>
      </c>
      <c r="S512">
        <f t="shared" si="39"/>
        <v>0.70619750000000003</v>
      </c>
      <c r="T512">
        <f t="shared" si="40"/>
        <v>1.3714285714285714</v>
      </c>
    </row>
    <row r="513" spans="1:20" hidden="1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36"/>
        <v>Man</v>
      </c>
      <c r="N513">
        <f>IF(F513="",AVERAGE(Age),F513)</f>
        <v>29</v>
      </c>
      <c r="O513">
        <f>IF(J513="",AVERAGE(Fare),J513)</f>
        <v>7.75</v>
      </c>
      <c r="P513">
        <f>COUNTIFS(Ticket,I513)</f>
        <v>1</v>
      </c>
      <c r="Q513">
        <f t="shared" si="37"/>
        <v>7.75</v>
      </c>
      <c r="R513">
        <f t="shared" si="38"/>
        <v>1</v>
      </c>
      <c r="S513">
        <f t="shared" si="39"/>
        <v>0.77500000000000002</v>
      </c>
      <c r="T513">
        <f t="shared" si="40"/>
        <v>1.4142857142857144</v>
      </c>
    </row>
    <row r="514" spans="1:20" hidden="1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36"/>
        <v>Man</v>
      </c>
      <c r="N514">
        <f>IF(F514="",AVERAGE(Age),F514)</f>
        <v>29.881137667304014</v>
      </c>
      <c r="O514">
        <f>IF(J514="",AVERAGE(Fare),J514)</f>
        <v>8.0500000000000007</v>
      </c>
      <c r="P514">
        <f>COUNTIFS(Ticket,I514)</f>
        <v>1</v>
      </c>
      <c r="Q514">
        <f t="shared" si="37"/>
        <v>8.0500000000000007</v>
      </c>
      <c r="R514">
        <f t="shared" si="38"/>
        <v>1</v>
      </c>
      <c r="S514">
        <f t="shared" si="39"/>
        <v>0.80500000000000005</v>
      </c>
      <c r="T514">
        <f t="shared" si="40"/>
        <v>1.4268733952472001</v>
      </c>
    </row>
    <row r="515" spans="1:20" hidden="1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36"/>
        <v>Man</v>
      </c>
      <c r="N515">
        <f>IF(F515="",AVERAGE(Age),F515)</f>
        <v>36</v>
      </c>
      <c r="O515">
        <f>IF(J515="",AVERAGE(Fare),J515)</f>
        <v>26.287500000000001</v>
      </c>
      <c r="P515">
        <f>COUNTIFS(Ticket,I515)</f>
        <v>1</v>
      </c>
      <c r="Q515">
        <f t="shared" si="37"/>
        <v>26.287500000000001</v>
      </c>
      <c r="R515">
        <f t="shared" si="38"/>
        <v>1</v>
      </c>
      <c r="S515">
        <f t="shared" si="39"/>
        <v>2.6287500000000001</v>
      </c>
      <c r="T515">
        <f t="shared" si="40"/>
        <v>1.5142857142857142</v>
      </c>
    </row>
    <row r="516" spans="1:20" hidden="1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41">IF(IFERROR(FIND("Master",D516),0)&gt;0,"Boy",IF(E516="female","Women","Man"))</f>
        <v>Women</v>
      </c>
      <c r="N516">
        <f>IF(F516="",AVERAGE(Age),F516)</f>
        <v>54</v>
      </c>
      <c r="O516">
        <f>IF(J516="",AVERAGE(Fare),J516)</f>
        <v>59.4</v>
      </c>
      <c r="P516">
        <f>COUNTIFS(Ticket,I516)</f>
        <v>2</v>
      </c>
      <c r="Q516">
        <f t="shared" ref="Q516:Q579" si="42">O516/P516</f>
        <v>29.7</v>
      </c>
      <c r="R516">
        <f t="shared" ref="R516:R579" si="43">SUM(G516:H516)+1</f>
        <v>2</v>
      </c>
      <c r="S516">
        <f t="shared" ref="S516:S579" si="44">O516/(P516*10)</f>
        <v>2.9699999999999998</v>
      </c>
      <c r="T516">
        <f t="shared" ref="T516:T579" si="45">R516+(N516/70)</f>
        <v>2.7714285714285714</v>
      </c>
    </row>
    <row r="517" spans="1:20" hidden="1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41"/>
        <v>Man</v>
      </c>
      <c r="N517">
        <f>IF(F517="",AVERAGE(Age),F517)</f>
        <v>24</v>
      </c>
      <c r="O517">
        <f>IF(J517="",AVERAGE(Fare),J517)</f>
        <v>7.4958</v>
      </c>
      <c r="P517">
        <f>COUNTIFS(Ticket,I517)</f>
        <v>1</v>
      </c>
      <c r="Q517">
        <f t="shared" si="42"/>
        <v>7.4958</v>
      </c>
      <c r="R517">
        <f t="shared" si="43"/>
        <v>1</v>
      </c>
      <c r="S517">
        <f t="shared" si="44"/>
        <v>0.74958000000000002</v>
      </c>
      <c r="T517">
        <f t="shared" si="45"/>
        <v>1.342857142857143</v>
      </c>
    </row>
    <row r="518" spans="1:20" hidden="1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41"/>
        <v>Man</v>
      </c>
      <c r="N518">
        <f>IF(F518="",AVERAGE(Age),F518)</f>
        <v>47</v>
      </c>
      <c r="O518">
        <f>IF(J518="",AVERAGE(Fare),J518)</f>
        <v>34.020800000000001</v>
      </c>
      <c r="P518">
        <f>COUNTIFS(Ticket,I518)</f>
        <v>1</v>
      </c>
      <c r="Q518">
        <f t="shared" si="42"/>
        <v>34.020800000000001</v>
      </c>
      <c r="R518">
        <f t="shared" si="43"/>
        <v>1</v>
      </c>
      <c r="S518">
        <f t="shared" si="44"/>
        <v>3.4020800000000002</v>
      </c>
      <c r="T518">
        <f t="shared" si="45"/>
        <v>1.6714285714285713</v>
      </c>
    </row>
    <row r="519" spans="1:20" hidden="1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41"/>
        <v>Women</v>
      </c>
      <c r="N519">
        <f>IF(F519="",AVERAGE(Age),F519)</f>
        <v>34</v>
      </c>
      <c r="O519">
        <f>IF(J519="",AVERAGE(Fare),J519)</f>
        <v>10.5</v>
      </c>
      <c r="P519">
        <f>COUNTIFS(Ticket,I519)</f>
        <v>1</v>
      </c>
      <c r="Q519">
        <f t="shared" si="42"/>
        <v>10.5</v>
      </c>
      <c r="R519">
        <f t="shared" si="43"/>
        <v>1</v>
      </c>
      <c r="S519">
        <f t="shared" si="44"/>
        <v>1.05</v>
      </c>
      <c r="T519">
        <f t="shared" si="45"/>
        <v>1.4857142857142858</v>
      </c>
    </row>
    <row r="520" spans="1:20" hidden="1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41"/>
        <v>Man</v>
      </c>
      <c r="N520">
        <f>IF(F520="",AVERAGE(Age),F520)</f>
        <v>29.881137667304014</v>
      </c>
      <c r="O520">
        <f>IF(J520="",AVERAGE(Fare),J520)</f>
        <v>24.15</v>
      </c>
      <c r="P520">
        <f>COUNTIFS(Ticket,I520)</f>
        <v>3</v>
      </c>
      <c r="Q520">
        <f t="shared" si="42"/>
        <v>8.0499999999999989</v>
      </c>
      <c r="R520">
        <f t="shared" si="43"/>
        <v>1</v>
      </c>
      <c r="S520">
        <f t="shared" si="44"/>
        <v>0.80499999999999994</v>
      </c>
      <c r="T520">
        <f t="shared" si="45"/>
        <v>1.4268733952472001</v>
      </c>
    </row>
    <row r="521" spans="1:20" hidden="1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41"/>
        <v>Women</v>
      </c>
      <c r="N521">
        <f>IF(F521="",AVERAGE(Age),F521)</f>
        <v>36</v>
      </c>
      <c r="O521">
        <f>IF(J521="",AVERAGE(Fare),J521)</f>
        <v>26</v>
      </c>
      <c r="P521">
        <f>COUNTIFS(Ticket,I521)</f>
        <v>2</v>
      </c>
      <c r="Q521">
        <f t="shared" si="42"/>
        <v>13</v>
      </c>
      <c r="R521">
        <f t="shared" si="43"/>
        <v>2</v>
      </c>
      <c r="S521">
        <f t="shared" si="44"/>
        <v>1.3</v>
      </c>
      <c r="T521">
        <f t="shared" si="45"/>
        <v>2.5142857142857142</v>
      </c>
    </row>
    <row r="522" spans="1:20" hidden="1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41"/>
        <v>Man</v>
      </c>
      <c r="N522">
        <f>IF(F522="",AVERAGE(Age),F522)</f>
        <v>32</v>
      </c>
      <c r="O522">
        <f>IF(J522="",AVERAGE(Fare),J522)</f>
        <v>7.8958000000000004</v>
      </c>
      <c r="P522">
        <f>COUNTIFS(Ticket,I522)</f>
        <v>1</v>
      </c>
      <c r="Q522">
        <f t="shared" si="42"/>
        <v>7.8958000000000004</v>
      </c>
      <c r="R522">
        <f t="shared" si="43"/>
        <v>1</v>
      </c>
      <c r="S522">
        <f t="shared" si="44"/>
        <v>0.78958000000000006</v>
      </c>
      <c r="T522">
        <f t="shared" si="45"/>
        <v>1.4571428571428571</v>
      </c>
    </row>
    <row r="523" spans="1:20" hidden="1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41"/>
        <v>Women</v>
      </c>
      <c r="N523">
        <f>IF(F523="",AVERAGE(Age),F523)</f>
        <v>30</v>
      </c>
      <c r="O523">
        <f>IF(J523="",AVERAGE(Fare),J523)</f>
        <v>93.5</v>
      </c>
      <c r="P523">
        <f>COUNTIFS(Ticket,I523)</f>
        <v>4</v>
      </c>
      <c r="Q523">
        <f t="shared" si="42"/>
        <v>23.375</v>
      </c>
      <c r="R523">
        <f t="shared" si="43"/>
        <v>1</v>
      </c>
      <c r="S523">
        <f t="shared" si="44"/>
        <v>2.3374999999999999</v>
      </c>
      <c r="T523">
        <f t="shared" si="45"/>
        <v>1.4285714285714286</v>
      </c>
    </row>
    <row r="524" spans="1:20" hidden="1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41"/>
        <v>Man</v>
      </c>
      <c r="N524">
        <f>IF(F524="",AVERAGE(Age),F524)</f>
        <v>22</v>
      </c>
      <c r="O524">
        <f>IF(J524="",AVERAGE(Fare),J524)</f>
        <v>7.8958000000000004</v>
      </c>
      <c r="P524">
        <f>COUNTIFS(Ticket,I524)</f>
        <v>1</v>
      </c>
      <c r="Q524">
        <f t="shared" si="42"/>
        <v>7.8958000000000004</v>
      </c>
      <c r="R524">
        <f t="shared" si="43"/>
        <v>1</v>
      </c>
      <c r="S524">
        <f t="shared" si="44"/>
        <v>0.78958000000000006</v>
      </c>
      <c r="T524">
        <f t="shared" si="45"/>
        <v>1.3142857142857143</v>
      </c>
    </row>
    <row r="525" spans="1:20" hidden="1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41"/>
        <v>Man</v>
      </c>
      <c r="N525">
        <f>IF(F525="",AVERAGE(Age),F525)</f>
        <v>29.881137667304014</v>
      </c>
      <c r="O525">
        <f>IF(J525="",AVERAGE(Fare),J525)</f>
        <v>7.2249999999999996</v>
      </c>
      <c r="P525">
        <f>COUNTIFS(Ticket,I525)</f>
        <v>1</v>
      </c>
      <c r="Q525">
        <f t="shared" si="42"/>
        <v>7.2249999999999996</v>
      </c>
      <c r="R525">
        <f t="shared" si="43"/>
        <v>1</v>
      </c>
      <c r="S525">
        <f t="shared" si="44"/>
        <v>0.72249999999999992</v>
      </c>
      <c r="T525">
        <f t="shared" si="45"/>
        <v>1.4268733952472001</v>
      </c>
    </row>
    <row r="526" spans="1:20" hidden="1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41"/>
        <v>Women</v>
      </c>
      <c r="N526">
        <f>IF(F526="",AVERAGE(Age),F526)</f>
        <v>44</v>
      </c>
      <c r="O526">
        <f>IF(J526="",AVERAGE(Fare),J526)</f>
        <v>57.979199999999999</v>
      </c>
      <c r="P526">
        <f>COUNTIFS(Ticket,I526)</f>
        <v>2</v>
      </c>
      <c r="Q526">
        <f t="shared" si="42"/>
        <v>28.989599999999999</v>
      </c>
      <c r="R526">
        <f t="shared" si="43"/>
        <v>2</v>
      </c>
      <c r="S526">
        <f t="shared" si="44"/>
        <v>2.8989599999999998</v>
      </c>
      <c r="T526">
        <f t="shared" si="45"/>
        <v>2.6285714285714286</v>
      </c>
    </row>
    <row r="527" spans="1:20" hidden="1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41"/>
        <v>Man</v>
      </c>
      <c r="N527">
        <f>IF(F527="",AVERAGE(Age),F527)</f>
        <v>29.881137667304014</v>
      </c>
      <c r="O527">
        <f>IF(J527="",AVERAGE(Fare),J527)</f>
        <v>7.2291999999999996</v>
      </c>
      <c r="P527">
        <f>COUNTIFS(Ticket,I527)</f>
        <v>1</v>
      </c>
      <c r="Q527">
        <f t="shared" si="42"/>
        <v>7.2291999999999996</v>
      </c>
      <c r="R527">
        <f t="shared" si="43"/>
        <v>1</v>
      </c>
      <c r="S527">
        <f t="shared" si="44"/>
        <v>0.72292000000000001</v>
      </c>
      <c r="T527">
        <f t="shared" si="45"/>
        <v>1.4268733952472001</v>
      </c>
    </row>
    <row r="528" spans="1:20" hidden="1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41"/>
        <v>Man</v>
      </c>
      <c r="N528">
        <f>IF(F528="",AVERAGE(Age),F528)</f>
        <v>40.5</v>
      </c>
      <c r="O528">
        <f>IF(J528="",AVERAGE(Fare),J528)</f>
        <v>7.75</v>
      </c>
      <c r="P528">
        <f>COUNTIFS(Ticket,I528)</f>
        <v>1</v>
      </c>
      <c r="Q528">
        <f t="shared" si="42"/>
        <v>7.75</v>
      </c>
      <c r="R528">
        <f t="shared" si="43"/>
        <v>1</v>
      </c>
      <c r="S528">
        <f t="shared" si="44"/>
        <v>0.77500000000000002</v>
      </c>
      <c r="T528">
        <f t="shared" si="45"/>
        <v>1.5785714285714287</v>
      </c>
    </row>
    <row r="529" spans="1:20" hidden="1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41"/>
        <v>Women</v>
      </c>
      <c r="N529">
        <f>IF(F529="",AVERAGE(Age),F529)</f>
        <v>50</v>
      </c>
      <c r="O529">
        <f>IF(J529="",AVERAGE(Fare),J529)</f>
        <v>10.5</v>
      </c>
      <c r="P529">
        <f>COUNTIFS(Ticket,I529)</f>
        <v>1</v>
      </c>
      <c r="Q529">
        <f t="shared" si="42"/>
        <v>10.5</v>
      </c>
      <c r="R529">
        <f t="shared" si="43"/>
        <v>1</v>
      </c>
      <c r="S529">
        <f t="shared" si="44"/>
        <v>1.05</v>
      </c>
      <c r="T529">
        <f t="shared" si="45"/>
        <v>1.7142857142857144</v>
      </c>
    </row>
    <row r="530" spans="1:20" hidden="1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41"/>
        <v>Man</v>
      </c>
      <c r="N530">
        <f>IF(F530="",AVERAGE(Age),F530)</f>
        <v>29.881137667304014</v>
      </c>
      <c r="O530">
        <f>IF(J530="",AVERAGE(Fare),J530)</f>
        <v>221.7792</v>
      </c>
      <c r="P530">
        <f>COUNTIFS(Ticket,I530)</f>
        <v>4</v>
      </c>
      <c r="Q530">
        <f t="shared" si="42"/>
        <v>55.444800000000001</v>
      </c>
      <c r="R530">
        <f t="shared" si="43"/>
        <v>1</v>
      </c>
      <c r="S530">
        <f t="shared" si="44"/>
        <v>5.5444800000000001</v>
      </c>
      <c r="T530">
        <f t="shared" si="45"/>
        <v>1.4268733952472001</v>
      </c>
    </row>
    <row r="531" spans="1:20" hidden="1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41"/>
        <v>Man</v>
      </c>
      <c r="N531">
        <f>IF(F531="",AVERAGE(Age),F531)</f>
        <v>39</v>
      </c>
      <c r="O531">
        <f>IF(J531="",AVERAGE(Fare),J531)</f>
        <v>7.9249999999999998</v>
      </c>
      <c r="P531">
        <f>COUNTIFS(Ticket,I531)</f>
        <v>1</v>
      </c>
      <c r="Q531">
        <f t="shared" si="42"/>
        <v>7.9249999999999998</v>
      </c>
      <c r="R531">
        <f t="shared" si="43"/>
        <v>1</v>
      </c>
      <c r="S531">
        <f t="shared" si="44"/>
        <v>0.79249999999999998</v>
      </c>
      <c r="T531">
        <f t="shared" si="45"/>
        <v>1.5571428571428572</v>
      </c>
    </row>
    <row r="532" spans="1:20" hidden="1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41"/>
        <v>Man</v>
      </c>
      <c r="N532">
        <f>IF(F532="",AVERAGE(Age),F532)</f>
        <v>23</v>
      </c>
      <c r="O532">
        <f>IF(J532="",AVERAGE(Fare),J532)</f>
        <v>11.5</v>
      </c>
      <c r="P532">
        <f>COUNTIFS(Ticket,I532)</f>
        <v>1</v>
      </c>
      <c r="Q532">
        <f t="shared" si="42"/>
        <v>11.5</v>
      </c>
      <c r="R532">
        <f t="shared" si="43"/>
        <v>4</v>
      </c>
      <c r="S532">
        <f t="shared" si="44"/>
        <v>1.1499999999999999</v>
      </c>
      <c r="T532">
        <f t="shared" si="45"/>
        <v>4.3285714285714283</v>
      </c>
    </row>
    <row r="533" spans="1:20" hidden="1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41"/>
        <v>Women</v>
      </c>
      <c r="N533">
        <f>IF(F533="",AVERAGE(Age),F533)</f>
        <v>2</v>
      </c>
      <c r="O533">
        <f>IF(J533="",AVERAGE(Fare),J533)</f>
        <v>26</v>
      </c>
      <c r="P533">
        <f>COUNTIFS(Ticket,I533)</f>
        <v>3</v>
      </c>
      <c r="Q533">
        <f t="shared" si="42"/>
        <v>8.6666666666666661</v>
      </c>
      <c r="R533">
        <f t="shared" si="43"/>
        <v>3</v>
      </c>
      <c r="S533">
        <f t="shared" si="44"/>
        <v>0.8666666666666667</v>
      </c>
      <c r="T533">
        <f t="shared" si="45"/>
        <v>3.0285714285714285</v>
      </c>
    </row>
    <row r="534" spans="1:20" hidden="1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41"/>
        <v>Man</v>
      </c>
      <c r="N534">
        <f>IF(F534="",AVERAGE(Age),F534)</f>
        <v>29.881137667304014</v>
      </c>
      <c r="O534">
        <f>IF(J534="",AVERAGE(Fare),J534)</f>
        <v>7.2291999999999996</v>
      </c>
      <c r="P534">
        <f>COUNTIFS(Ticket,I534)</f>
        <v>1</v>
      </c>
      <c r="Q534">
        <f t="shared" si="42"/>
        <v>7.2291999999999996</v>
      </c>
      <c r="R534">
        <f t="shared" si="43"/>
        <v>1</v>
      </c>
      <c r="S534">
        <f t="shared" si="44"/>
        <v>0.72292000000000001</v>
      </c>
      <c r="T534">
        <f t="shared" si="45"/>
        <v>1.4268733952472001</v>
      </c>
    </row>
    <row r="535" spans="1:20" hidden="1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41"/>
        <v>Man</v>
      </c>
      <c r="N535">
        <f>IF(F535="",AVERAGE(Age),F535)</f>
        <v>17</v>
      </c>
      <c r="O535">
        <f>IF(J535="",AVERAGE(Fare),J535)</f>
        <v>7.2291999999999996</v>
      </c>
      <c r="P535">
        <f>COUNTIFS(Ticket,I535)</f>
        <v>1</v>
      </c>
      <c r="Q535">
        <f t="shared" si="42"/>
        <v>7.2291999999999996</v>
      </c>
      <c r="R535">
        <f t="shared" si="43"/>
        <v>3</v>
      </c>
      <c r="S535">
        <f t="shared" si="44"/>
        <v>0.72292000000000001</v>
      </c>
      <c r="T535">
        <f t="shared" si="45"/>
        <v>3.2428571428571429</v>
      </c>
    </row>
    <row r="536" spans="1:20" hidden="1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41"/>
        <v>Women</v>
      </c>
      <c r="N536">
        <f>IF(F536="",AVERAGE(Age),F536)</f>
        <v>29.881137667304014</v>
      </c>
      <c r="O536">
        <f>IF(J536="",AVERAGE(Fare),J536)</f>
        <v>22.3583</v>
      </c>
      <c r="P536">
        <f>COUNTIFS(Ticket,I536)</f>
        <v>3</v>
      </c>
      <c r="Q536">
        <f t="shared" si="42"/>
        <v>7.4527666666666663</v>
      </c>
      <c r="R536">
        <f t="shared" si="43"/>
        <v>3</v>
      </c>
      <c r="S536">
        <f t="shared" si="44"/>
        <v>0.7452766666666667</v>
      </c>
      <c r="T536">
        <f t="shared" si="45"/>
        <v>3.4268733952472004</v>
      </c>
    </row>
    <row r="537" spans="1:20" hidden="1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41"/>
        <v>Women</v>
      </c>
      <c r="N537">
        <f>IF(F537="",AVERAGE(Age),F537)</f>
        <v>30</v>
      </c>
      <c r="O537">
        <f>IF(J537="",AVERAGE(Fare),J537)</f>
        <v>8.6624999999999996</v>
      </c>
      <c r="P537">
        <f>COUNTIFS(Ticket,I537)</f>
        <v>1</v>
      </c>
      <c r="Q537">
        <f t="shared" si="42"/>
        <v>8.6624999999999996</v>
      </c>
      <c r="R537">
        <f t="shared" si="43"/>
        <v>1</v>
      </c>
      <c r="S537">
        <f t="shared" si="44"/>
        <v>0.86624999999999996</v>
      </c>
      <c r="T537">
        <f t="shared" si="45"/>
        <v>1.4285714285714286</v>
      </c>
    </row>
    <row r="538" spans="1:20" hidden="1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41"/>
        <v>Women</v>
      </c>
      <c r="N538">
        <f>IF(F538="",AVERAGE(Age),F538)</f>
        <v>7</v>
      </c>
      <c r="O538">
        <f>IF(J538="",AVERAGE(Fare),J538)</f>
        <v>26.25</v>
      </c>
      <c r="P538">
        <f>COUNTIFS(Ticket,I538)</f>
        <v>3</v>
      </c>
      <c r="Q538">
        <f t="shared" si="42"/>
        <v>8.75</v>
      </c>
      <c r="R538">
        <f t="shared" si="43"/>
        <v>3</v>
      </c>
      <c r="S538">
        <f t="shared" si="44"/>
        <v>0.875</v>
      </c>
      <c r="T538">
        <f t="shared" si="45"/>
        <v>3.1</v>
      </c>
    </row>
    <row r="539" spans="1:20" hidden="1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41"/>
        <v>Man</v>
      </c>
      <c r="N539">
        <f>IF(F539="",AVERAGE(Age),F539)</f>
        <v>45</v>
      </c>
      <c r="O539">
        <f>IF(J539="",AVERAGE(Fare),J539)</f>
        <v>26.55</v>
      </c>
      <c r="P539">
        <f>COUNTIFS(Ticket,I539)</f>
        <v>1</v>
      </c>
      <c r="Q539">
        <f t="shared" si="42"/>
        <v>26.55</v>
      </c>
      <c r="R539">
        <f t="shared" si="43"/>
        <v>1</v>
      </c>
      <c r="S539">
        <f t="shared" si="44"/>
        <v>2.6550000000000002</v>
      </c>
      <c r="T539">
        <f t="shared" si="45"/>
        <v>1.6428571428571428</v>
      </c>
    </row>
    <row r="540" spans="1:20" hidden="1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41"/>
        <v>Women</v>
      </c>
      <c r="N540">
        <f>IF(F540="",AVERAGE(Age),F540)</f>
        <v>30</v>
      </c>
      <c r="O540">
        <f>IF(J540="",AVERAGE(Fare),J540)</f>
        <v>106.425</v>
      </c>
      <c r="P540">
        <f>COUNTIFS(Ticket,I540)</f>
        <v>3</v>
      </c>
      <c r="Q540">
        <f t="shared" si="42"/>
        <v>35.475000000000001</v>
      </c>
      <c r="R540">
        <f t="shared" si="43"/>
        <v>1</v>
      </c>
      <c r="S540">
        <f t="shared" si="44"/>
        <v>3.5474999999999999</v>
      </c>
      <c r="T540">
        <f t="shared" si="45"/>
        <v>1.4285714285714286</v>
      </c>
    </row>
    <row r="541" spans="1:20" hidden="1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41"/>
        <v>Man</v>
      </c>
      <c r="N541">
        <f>IF(F541="",AVERAGE(Age),F541)</f>
        <v>29.881137667304014</v>
      </c>
      <c r="O541">
        <f>IF(J541="",AVERAGE(Fare),J541)</f>
        <v>14.5</v>
      </c>
      <c r="P541">
        <f>COUNTIFS(Ticket,I541)</f>
        <v>2</v>
      </c>
      <c r="Q541">
        <f t="shared" si="42"/>
        <v>7.25</v>
      </c>
      <c r="R541">
        <f t="shared" si="43"/>
        <v>1</v>
      </c>
      <c r="S541">
        <f t="shared" si="44"/>
        <v>0.72499999999999998</v>
      </c>
      <c r="T541">
        <f t="shared" si="45"/>
        <v>1.4268733952472001</v>
      </c>
    </row>
    <row r="542" spans="1:20" hidden="1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41"/>
        <v>Women</v>
      </c>
      <c r="N542">
        <f>IF(F542="",AVERAGE(Age),F542)</f>
        <v>22</v>
      </c>
      <c r="O542">
        <f>IF(J542="",AVERAGE(Fare),J542)</f>
        <v>49.5</v>
      </c>
      <c r="P542">
        <f>COUNTIFS(Ticket,I542)</f>
        <v>1</v>
      </c>
      <c r="Q542">
        <f t="shared" si="42"/>
        <v>49.5</v>
      </c>
      <c r="R542">
        <f t="shared" si="43"/>
        <v>3</v>
      </c>
      <c r="S542">
        <f t="shared" si="44"/>
        <v>4.95</v>
      </c>
      <c r="T542">
        <f t="shared" si="45"/>
        <v>3.3142857142857141</v>
      </c>
    </row>
    <row r="543" spans="1:20" hidden="1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41"/>
        <v>Women</v>
      </c>
      <c r="N543">
        <f>IF(F543="",AVERAGE(Age),F543)</f>
        <v>36</v>
      </c>
      <c r="O543">
        <f>IF(J543="",AVERAGE(Fare),J543)</f>
        <v>71</v>
      </c>
      <c r="P543">
        <f>COUNTIFS(Ticket,I543)</f>
        <v>2</v>
      </c>
      <c r="Q543">
        <f t="shared" si="42"/>
        <v>35.5</v>
      </c>
      <c r="R543">
        <f t="shared" si="43"/>
        <v>3</v>
      </c>
      <c r="S543">
        <f t="shared" si="44"/>
        <v>3.55</v>
      </c>
      <c r="T543">
        <f t="shared" si="45"/>
        <v>3.5142857142857142</v>
      </c>
    </row>
    <row r="544" spans="1:20" hidden="1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41"/>
        <v>Women</v>
      </c>
      <c r="N544">
        <f>IF(F544="",AVERAGE(Age),F544)</f>
        <v>9</v>
      </c>
      <c r="O544">
        <f>IF(J544="",AVERAGE(Fare),J544)</f>
        <v>31.274999999999999</v>
      </c>
      <c r="P544">
        <f>COUNTIFS(Ticket,I544)</f>
        <v>7</v>
      </c>
      <c r="Q544">
        <f t="shared" si="42"/>
        <v>4.4678571428571425</v>
      </c>
      <c r="R544">
        <f t="shared" si="43"/>
        <v>7</v>
      </c>
      <c r="S544">
        <f t="shared" si="44"/>
        <v>0.44678571428571429</v>
      </c>
      <c r="T544">
        <f t="shared" si="45"/>
        <v>7.1285714285714281</v>
      </c>
    </row>
    <row r="545" spans="1:20" hidden="1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41"/>
        <v>Women</v>
      </c>
      <c r="N545">
        <f>IF(F545="",AVERAGE(Age),F545)</f>
        <v>11</v>
      </c>
      <c r="O545">
        <f>IF(J545="",AVERAGE(Fare),J545)</f>
        <v>31.274999999999999</v>
      </c>
      <c r="P545">
        <f>COUNTIFS(Ticket,I545)</f>
        <v>7</v>
      </c>
      <c r="Q545">
        <f t="shared" si="42"/>
        <v>4.4678571428571425</v>
      </c>
      <c r="R545">
        <f t="shared" si="43"/>
        <v>7</v>
      </c>
      <c r="S545">
        <f t="shared" si="44"/>
        <v>0.44678571428571429</v>
      </c>
      <c r="T545">
        <f t="shared" si="45"/>
        <v>7.1571428571428575</v>
      </c>
    </row>
    <row r="546" spans="1:20" hidden="1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41"/>
        <v>Man</v>
      </c>
      <c r="N546">
        <f>IF(F546="",AVERAGE(Age),F546)</f>
        <v>32</v>
      </c>
      <c r="O546">
        <f>IF(J546="",AVERAGE(Fare),J546)</f>
        <v>26</v>
      </c>
      <c r="P546">
        <f>COUNTIFS(Ticket,I546)</f>
        <v>2</v>
      </c>
      <c r="Q546">
        <f t="shared" si="42"/>
        <v>13</v>
      </c>
      <c r="R546">
        <f t="shared" si="43"/>
        <v>2</v>
      </c>
      <c r="S546">
        <f t="shared" si="44"/>
        <v>1.3</v>
      </c>
      <c r="T546">
        <f t="shared" si="45"/>
        <v>2.4571428571428573</v>
      </c>
    </row>
    <row r="547" spans="1:20" hidden="1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41"/>
        <v>Man</v>
      </c>
      <c r="N547">
        <f>IF(F547="",AVERAGE(Age),F547)</f>
        <v>50</v>
      </c>
      <c r="O547">
        <f>IF(J547="",AVERAGE(Fare),J547)</f>
        <v>106.425</v>
      </c>
      <c r="P547">
        <f>COUNTIFS(Ticket,I547)</f>
        <v>3</v>
      </c>
      <c r="Q547">
        <f t="shared" si="42"/>
        <v>35.475000000000001</v>
      </c>
      <c r="R547">
        <f t="shared" si="43"/>
        <v>2</v>
      </c>
      <c r="S547">
        <f t="shared" si="44"/>
        <v>3.5474999999999999</v>
      </c>
      <c r="T547">
        <f t="shared" si="45"/>
        <v>2.7142857142857144</v>
      </c>
    </row>
    <row r="548" spans="1:20" hidden="1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41"/>
        <v>Man</v>
      </c>
      <c r="N548">
        <f>IF(F548="",AVERAGE(Age),F548)</f>
        <v>64</v>
      </c>
      <c r="O548">
        <f>IF(J548="",AVERAGE(Fare),J548)</f>
        <v>26</v>
      </c>
      <c r="P548">
        <f>COUNTIFS(Ticket,I548)</f>
        <v>1</v>
      </c>
      <c r="Q548">
        <f t="shared" si="42"/>
        <v>26</v>
      </c>
      <c r="R548">
        <f t="shared" si="43"/>
        <v>1</v>
      </c>
      <c r="S548">
        <f t="shared" si="44"/>
        <v>2.6</v>
      </c>
      <c r="T548">
        <f t="shared" si="45"/>
        <v>1.9142857142857141</v>
      </c>
    </row>
    <row r="549" spans="1:20" hidden="1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41"/>
        <v>Women</v>
      </c>
      <c r="N549">
        <f>IF(F549="",AVERAGE(Age),F549)</f>
        <v>19</v>
      </c>
      <c r="O549">
        <f>IF(J549="",AVERAGE(Fare),J549)</f>
        <v>26</v>
      </c>
      <c r="P549">
        <f>COUNTIFS(Ticket,I549)</f>
        <v>2</v>
      </c>
      <c r="Q549">
        <f t="shared" si="42"/>
        <v>13</v>
      </c>
      <c r="R549">
        <f t="shared" si="43"/>
        <v>2</v>
      </c>
      <c r="S549">
        <f t="shared" si="44"/>
        <v>1.3</v>
      </c>
      <c r="T549">
        <f t="shared" si="45"/>
        <v>2.2714285714285714</v>
      </c>
    </row>
    <row r="550" spans="1:20" hidden="1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41"/>
        <v>Man</v>
      </c>
      <c r="N550">
        <f>IF(F550="",AVERAGE(Age),F550)</f>
        <v>29.881137667304014</v>
      </c>
      <c r="O550">
        <f>IF(J550="",AVERAGE(Fare),J550)</f>
        <v>13.862500000000001</v>
      </c>
      <c r="P550">
        <f>COUNTIFS(Ticket,I550)</f>
        <v>1</v>
      </c>
      <c r="Q550">
        <f t="shared" si="42"/>
        <v>13.862500000000001</v>
      </c>
      <c r="R550">
        <f t="shared" si="43"/>
        <v>1</v>
      </c>
      <c r="S550">
        <f t="shared" si="44"/>
        <v>1.38625</v>
      </c>
      <c r="T550">
        <f t="shared" si="45"/>
        <v>1.4268733952472001</v>
      </c>
    </row>
    <row r="551" spans="1:20" hidden="1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41"/>
        <v>Man</v>
      </c>
      <c r="N551">
        <f>IF(F551="",AVERAGE(Age),F551)</f>
        <v>33</v>
      </c>
      <c r="O551">
        <f>IF(J551="",AVERAGE(Fare),J551)</f>
        <v>20.524999999999999</v>
      </c>
      <c r="P551">
        <f>COUNTIFS(Ticket,I551)</f>
        <v>3</v>
      </c>
      <c r="Q551">
        <f t="shared" si="42"/>
        <v>6.8416666666666659</v>
      </c>
      <c r="R551">
        <f t="shared" si="43"/>
        <v>3</v>
      </c>
      <c r="S551">
        <f t="shared" si="44"/>
        <v>0.68416666666666659</v>
      </c>
      <c r="T551">
        <f t="shared" si="45"/>
        <v>3.4714285714285715</v>
      </c>
    </row>
    <row r="552" spans="1:20" hidden="1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41"/>
        <v>Boy</v>
      </c>
      <c r="N552">
        <f>IF(F552="",AVERAGE(Age),F552)</f>
        <v>8</v>
      </c>
      <c r="O552">
        <f>IF(J552="",AVERAGE(Fare),J552)</f>
        <v>36.75</v>
      </c>
      <c r="P552">
        <f>COUNTIFS(Ticket,I552)</f>
        <v>4</v>
      </c>
      <c r="Q552">
        <f t="shared" si="42"/>
        <v>9.1875</v>
      </c>
      <c r="R552">
        <f t="shared" si="43"/>
        <v>3</v>
      </c>
      <c r="S552">
        <f t="shared" si="44"/>
        <v>0.91874999999999996</v>
      </c>
      <c r="T552">
        <f t="shared" si="45"/>
        <v>3.1142857142857143</v>
      </c>
    </row>
    <row r="553" spans="1:20" hidden="1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41"/>
        <v>Man</v>
      </c>
      <c r="N553">
        <f>IF(F553="",AVERAGE(Age),F553)</f>
        <v>17</v>
      </c>
      <c r="O553">
        <f>IF(J553="",AVERAGE(Fare),J553)</f>
        <v>110.88330000000001</v>
      </c>
      <c r="P553">
        <f>COUNTIFS(Ticket,I553)</f>
        <v>4</v>
      </c>
      <c r="Q553">
        <f t="shared" si="42"/>
        <v>27.720825000000001</v>
      </c>
      <c r="R553">
        <f t="shared" si="43"/>
        <v>3</v>
      </c>
      <c r="S553">
        <f t="shared" si="44"/>
        <v>2.7720825000000002</v>
      </c>
      <c r="T553">
        <f t="shared" si="45"/>
        <v>3.2428571428571429</v>
      </c>
    </row>
    <row r="554" spans="1:20" hidden="1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41"/>
        <v>Man</v>
      </c>
      <c r="N554">
        <f>IF(F554="",AVERAGE(Age),F554)</f>
        <v>27</v>
      </c>
      <c r="O554">
        <f>IF(J554="",AVERAGE(Fare),J554)</f>
        <v>26</v>
      </c>
      <c r="P554">
        <f>COUNTIFS(Ticket,I554)</f>
        <v>2</v>
      </c>
      <c r="Q554">
        <f t="shared" si="42"/>
        <v>13</v>
      </c>
      <c r="R554">
        <f t="shared" si="43"/>
        <v>1</v>
      </c>
      <c r="S554">
        <f t="shared" si="44"/>
        <v>1.3</v>
      </c>
      <c r="T554">
        <f t="shared" si="45"/>
        <v>1.3857142857142857</v>
      </c>
    </row>
    <row r="555" spans="1:20" hidden="1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41"/>
        <v>Man</v>
      </c>
      <c r="N555">
        <f>IF(F555="",AVERAGE(Age),F555)</f>
        <v>29.881137667304014</v>
      </c>
      <c r="O555">
        <f>IF(J555="",AVERAGE(Fare),J555)</f>
        <v>7.8292000000000002</v>
      </c>
      <c r="P555">
        <f>COUNTIFS(Ticket,I555)</f>
        <v>1</v>
      </c>
      <c r="Q555">
        <f t="shared" si="42"/>
        <v>7.8292000000000002</v>
      </c>
      <c r="R555">
        <f t="shared" si="43"/>
        <v>1</v>
      </c>
      <c r="S555">
        <f t="shared" si="44"/>
        <v>0.78292000000000006</v>
      </c>
      <c r="T555">
        <f t="shared" si="45"/>
        <v>1.4268733952472001</v>
      </c>
    </row>
    <row r="556" spans="1:20" hidden="1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41"/>
        <v>Man</v>
      </c>
      <c r="N556">
        <f>IF(F556="",AVERAGE(Age),F556)</f>
        <v>22</v>
      </c>
      <c r="O556">
        <f>IF(J556="",AVERAGE(Fare),J556)</f>
        <v>7.2249999999999996</v>
      </c>
      <c r="P556">
        <f>COUNTIFS(Ticket,I556)</f>
        <v>1</v>
      </c>
      <c r="Q556">
        <f t="shared" si="42"/>
        <v>7.2249999999999996</v>
      </c>
      <c r="R556">
        <f t="shared" si="43"/>
        <v>1</v>
      </c>
      <c r="S556">
        <f t="shared" si="44"/>
        <v>0.72249999999999992</v>
      </c>
      <c r="T556">
        <f t="shared" si="45"/>
        <v>1.3142857142857143</v>
      </c>
    </row>
    <row r="557" spans="1:20" hidden="1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41"/>
        <v>Women</v>
      </c>
      <c r="N557">
        <f>IF(F557="",AVERAGE(Age),F557)</f>
        <v>22</v>
      </c>
      <c r="O557">
        <f>IF(J557="",AVERAGE(Fare),J557)</f>
        <v>7.7750000000000004</v>
      </c>
      <c r="P557">
        <f>COUNTIFS(Ticket,I557)</f>
        <v>1</v>
      </c>
      <c r="Q557">
        <f t="shared" si="42"/>
        <v>7.7750000000000004</v>
      </c>
      <c r="R557">
        <f t="shared" si="43"/>
        <v>1</v>
      </c>
      <c r="S557">
        <f t="shared" si="44"/>
        <v>0.77750000000000008</v>
      </c>
      <c r="T557">
        <f t="shared" si="45"/>
        <v>1.3142857142857143</v>
      </c>
    </row>
    <row r="558" spans="1:20" hidden="1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41"/>
        <v>Man</v>
      </c>
      <c r="N558">
        <f>IF(F558="",AVERAGE(Age),F558)</f>
        <v>62</v>
      </c>
      <c r="O558">
        <f>IF(J558="",AVERAGE(Fare),J558)</f>
        <v>26.55</v>
      </c>
      <c r="P558">
        <f>COUNTIFS(Ticket,I558)</f>
        <v>1</v>
      </c>
      <c r="Q558">
        <f t="shared" si="42"/>
        <v>26.55</v>
      </c>
      <c r="R558">
        <f t="shared" si="43"/>
        <v>1</v>
      </c>
      <c r="S558">
        <f t="shared" si="44"/>
        <v>2.6550000000000002</v>
      </c>
      <c r="T558">
        <f t="shared" si="45"/>
        <v>1.8857142857142857</v>
      </c>
    </row>
    <row r="559" spans="1:20" hidden="1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41"/>
        <v>Women</v>
      </c>
      <c r="N559">
        <f>IF(F559="",AVERAGE(Age),F559)</f>
        <v>48</v>
      </c>
      <c r="O559">
        <f>IF(J559="",AVERAGE(Fare),J559)</f>
        <v>39.6</v>
      </c>
      <c r="P559">
        <f>COUNTIFS(Ticket,I559)</f>
        <v>1</v>
      </c>
      <c r="Q559">
        <f t="shared" si="42"/>
        <v>39.6</v>
      </c>
      <c r="R559">
        <f t="shared" si="43"/>
        <v>2</v>
      </c>
      <c r="S559">
        <f t="shared" si="44"/>
        <v>3.96</v>
      </c>
      <c r="T559">
        <f t="shared" si="45"/>
        <v>2.6857142857142859</v>
      </c>
    </row>
    <row r="560" spans="1:20" hidden="1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41"/>
        <v>Man</v>
      </c>
      <c r="N560">
        <f>IF(F560="",AVERAGE(Age),F560)</f>
        <v>29.881137667304014</v>
      </c>
      <c r="O560">
        <f>IF(J560="",AVERAGE(Fare),J560)</f>
        <v>227.52500000000001</v>
      </c>
      <c r="P560">
        <f>COUNTIFS(Ticket,I560)</f>
        <v>5</v>
      </c>
      <c r="Q560">
        <f t="shared" si="42"/>
        <v>45.505000000000003</v>
      </c>
      <c r="R560">
        <f t="shared" si="43"/>
        <v>1</v>
      </c>
      <c r="S560">
        <f t="shared" si="44"/>
        <v>4.5505000000000004</v>
      </c>
      <c r="T560">
        <f t="shared" si="45"/>
        <v>1.4268733952472001</v>
      </c>
    </row>
    <row r="561" spans="1:20" hidden="1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41"/>
        <v>Women</v>
      </c>
      <c r="N561">
        <f>IF(F561="",AVERAGE(Age),F561)</f>
        <v>39</v>
      </c>
      <c r="O561">
        <f>IF(J561="",AVERAGE(Fare),J561)</f>
        <v>79.650000000000006</v>
      </c>
      <c r="P561">
        <f>COUNTIFS(Ticket,I561)</f>
        <v>3</v>
      </c>
      <c r="Q561">
        <f t="shared" si="42"/>
        <v>26.55</v>
      </c>
      <c r="R561">
        <f t="shared" si="43"/>
        <v>3</v>
      </c>
      <c r="S561">
        <f t="shared" si="44"/>
        <v>2.6550000000000002</v>
      </c>
      <c r="T561">
        <f t="shared" si="45"/>
        <v>3.5571428571428569</v>
      </c>
    </row>
    <row r="562" spans="1:20" hidden="1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41"/>
        <v>Women</v>
      </c>
      <c r="N562">
        <f>IF(F562="",AVERAGE(Age),F562)</f>
        <v>36</v>
      </c>
      <c r="O562">
        <f>IF(J562="",AVERAGE(Fare),J562)</f>
        <v>17.399999999999999</v>
      </c>
      <c r="P562">
        <f>COUNTIFS(Ticket,I562)</f>
        <v>2</v>
      </c>
      <c r="Q562">
        <f t="shared" si="42"/>
        <v>8.6999999999999993</v>
      </c>
      <c r="R562">
        <f t="shared" si="43"/>
        <v>2</v>
      </c>
      <c r="S562">
        <f t="shared" si="44"/>
        <v>0.86999999999999988</v>
      </c>
      <c r="T562">
        <f t="shared" si="45"/>
        <v>2.5142857142857142</v>
      </c>
    </row>
    <row r="563" spans="1:20" hidden="1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41"/>
        <v>Man</v>
      </c>
      <c r="N563">
        <f>IF(F563="",AVERAGE(Age),F563)</f>
        <v>29.881137667304014</v>
      </c>
      <c r="O563">
        <f>IF(J563="",AVERAGE(Fare),J563)</f>
        <v>7.75</v>
      </c>
      <c r="P563">
        <f>COUNTIFS(Ticket,I563)</f>
        <v>1</v>
      </c>
      <c r="Q563">
        <f t="shared" si="42"/>
        <v>7.75</v>
      </c>
      <c r="R563">
        <f t="shared" si="43"/>
        <v>1</v>
      </c>
      <c r="S563">
        <f t="shared" si="44"/>
        <v>0.77500000000000002</v>
      </c>
      <c r="T563">
        <f t="shared" si="45"/>
        <v>1.4268733952472001</v>
      </c>
    </row>
    <row r="564" spans="1:20" hidden="1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41"/>
        <v>Man</v>
      </c>
      <c r="N564">
        <f>IF(F564="",AVERAGE(Age),F564)</f>
        <v>40</v>
      </c>
      <c r="O564">
        <f>IF(J564="",AVERAGE(Fare),J564)</f>
        <v>7.8958000000000004</v>
      </c>
      <c r="P564">
        <f>COUNTIFS(Ticket,I564)</f>
        <v>1</v>
      </c>
      <c r="Q564">
        <f t="shared" si="42"/>
        <v>7.8958000000000004</v>
      </c>
      <c r="R564">
        <f t="shared" si="43"/>
        <v>1</v>
      </c>
      <c r="S564">
        <f t="shared" si="44"/>
        <v>0.78958000000000006</v>
      </c>
      <c r="T564">
        <f t="shared" si="45"/>
        <v>1.5714285714285714</v>
      </c>
    </row>
    <row r="565" spans="1:20" hidden="1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41"/>
        <v>Man</v>
      </c>
      <c r="N565">
        <f>IF(F565="",AVERAGE(Age),F565)</f>
        <v>28</v>
      </c>
      <c r="O565">
        <f>IF(J565="",AVERAGE(Fare),J565)</f>
        <v>13.5</v>
      </c>
      <c r="P565">
        <f>COUNTIFS(Ticket,I565)</f>
        <v>1</v>
      </c>
      <c r="Q565">
        <f t="shared" si="42"/>
        <v>13.5</v>
      </c>
      <c r="R565">
        <f t="shared" si="43"/>
        <v>1</v>
      </c>
      <c r="S565">
        <f t="shared" si="44"/>
        <v>1.35</v>
      </c>
      <c r="T565">
        <f t="shared" si="45"/>
        <v>1.4</v>
      </c>
    </row>
    <row r="566" spans="1:20" hidden="1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41"/>
        <v>Man</v>
      </c>
      <c r="N566">
        <f>IF(F566="",AVERAGE(Age),F566)</f>
        <v>29.881137667304014</v>
      </c>
      <c r="O566">
        <f>IF(J566="",AVERAGE(Fare),J566)</f>
        <v>8.0500000000000007</v>
      </c>
      <c r="P566">
        <f>COUNTIFS(Ticket,I566)</f>
        <v>1</v>
      </c>
      <c r="Q566">
        <f t="shared" si="42"/>
        <v>8.0500000000000007</v>
      </c>
      <c r="R566">
        <f t="shared" si="43"/>
        <v>1</v>
      </c>
      <c r="S566">
        <f t="shared" si="44"/>
        <v>0.80500000000000005</v>
      </c>
      <c r="T566">
        <f t="shared" si="45"/>
        <v>1.4268733952472001</v>
      </c>
    </row>
    <row r="567" spans="1:20" hidden="1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41"/>
        <v>Women</v>
      </c>
      <c r="N567">
        <f>IF(F567="",AVERAGE(Age),F567)</f>
        <v>29.881137667304014</v>
      </c>
      <c r="O567">
        <f>IF(J567="",AVERAGE(Fare),J567)</f>
        <v>8.0500000000000007</v>
      </c>
      <c r="P567">
        <f>COUNTIFS(Ticket,I567)</f>
        <v>1</v>
      </c>
      <c r="Q567">
        <f t="shared" si="42"/>
        <v>8.0500000000000007</v>
      </c>
      <c r="R567">
        <f t="shared" si="43"/>
        <v>1</v>
      </c>
      <c r="S567">
        <f t="shared" si="44"/>
        <v>0.80500000000000005</v>
      </c>
      <c r="T567">
        <f t="shared" si="45"/>
        <v>1.4268733952472001</v>
      </c>
    </row>
    <row r="568" spans="1:20" hidden="1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41"/>
        <v>Man</v>
      </c>
      <c r="N568">
        <f>IF(F568="",AVERAGE(Age),F568)</f>
        <v>24</v>
      </c>
      <c r="O568">
        <f>IF(J568="",AVERAGE(Fare),J568)</f>
        <v>24.15</v>
      </c>
      <c r="P568">
        <f>COUNTIFS(Ticket,I568)</f>
        <v>3</v>
      </c>
      <c r="Q568">
        <f t="shared" si="42"/>
        <v>8.0499999999999989</v>
      </c>
      <c r="R568">
        <f t="shared" si="43"/>
        <v>3</v>
      </c>
      <c r="S568">
        <f t="shared" si="44"/>
        <v>0.80499999999999994</v>
      </c>
      <c r="T568">
        <f t="shared" si="45"/>
        <v>3.342857142857143</v>
      </c>
    </row>
    <row r="569" spans="1:20" hidden="1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41"/>
        <v>Man</v>
      </c>
      <c r="N569">
        <f>IF(F569="",AVERAGE(Age),F569)</f>
        <v>19</v>
      </c>
      <c r="O569">
        <f>IF(J569="",AVERAGE(Fare),J569)</f>
        <v>7.8958000000000004</v>
      </c>
      <c r="P569">
        <f>COUNTIFS(Ticket,I569)</f>
        <v>1</v>
      </c>
      <c r="Q569">
        <f t="shared" si="42"/>
        <v>7.8958000000000004</v>
      </c>
      <c r="R569">
        <f t="shared" si="43"/>
        <v>1</v>
      </c>
      <c r="S569">
        <f t="shared" si="44"/>
        <v>0.78958000000000006</v>
      </c>
      <c r="T569">
        <f t="shared" si="45"/>
        <v>1.2714285714285714</v>
      </c>
    </row>
    <row r="570" spans="1:20" hidden="1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41"/>
        <v>Women</v>
      </c>
      <c r="N570">
        <f>IF(F570="",AVERAGE(Age),F570)</f>
        <v>29</v>
      </c>
      <c r="O570">
        <f>IF(J570="",AVERAGE(Fare),J570)</f>
        <v>21.074999999999999</v>
      </c>
      <c r="P570">
        <f>COUNTIFS(Ticket,I570)</f>
        <v>5</v>
      </c>
      <c r="Q570">
        <f t="shared" si="42"/>
        <v>4.2149999999999999</v>
      </c>
      <c r="R570">
        <f t="shared" si="43"/>
        <v>5</v>
      </c>
      <c r="S570">
        <f t="shared" si="44"/>
        <v>0.42149999999999999</v>
      </c>
      <c r="T570">
        <f t="shared" si="45"/>
        <v>5.4142857142857146</v>
      </c>
    </row>
    <row r="571" spans="1:20" hidden="1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41"/>
        <v>Man</v>
      </c>
      <c r="N571">
        <f>IF(F571="",AVERAGE(Age),F571)</f>
        <v>29.881137667304014</v>
      </c>
      <c r="O571">
        <f>IF(J571="",AVERAGE(Fare),J571)</f>
        <v>7.2291999999999996</v>
      </c>
      <c r="P571">
        <f>COUNTIFS(Ticket,I571)</f>
        <v>1</v>
      </c>
      <c r="Q571">
        <f t="shared" si="42"/>
        <v>7.2291999999999996</v>
      </c>
      <c r="R571">
        <f t="shared" si="43"/>
        <v>1</v>
      </c>
      <c r="S571">
        <f t="shared" si="44"/>
        <v>0.72292000000000001</v>
      </c>
      <c r="T571">
        <f t="shared" si="45"/>
        <v>1.4268733952472001</v>
      </c>
    </row>
    <row r="572" spans="1:20" hidden="1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41"/>
        <v>Man</v>
      </c>
      <c r="N572">
        <f>IF(F572="",AVERAGE(Age),F572)</f>
        <v>32</v>
      </c>
      <c r="O572">
        <f>IF(J572="",AVERAGE(Fare),J572)</f>
        <v>7.8541999999999996</v>
      </c>
      <c r="P572">
        <f>COUNTIFS(Ticket,I572)</f>
        <v>1</v>
      </c>
      <c r="Q572">
        <f t="shared" si="42"/>
        <v>7.8541999999999996</v>
      </c>
      <c r="R572">
        <f t="shared" si="43"/>
        <v>1</v>
      </c>
      <c r="S572">
        <f t="shared" si="44"/>
        <v>0.78542000000000001</v>
      </c>
      <c r="T572">
        <f t="shared" si="45"/>
        <v>1.4571428571428571</v>
      </c>
    </row>
    <row r="573" spans="1:20" hidden="1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41"/>
        <v>Man</v>
      </c>
      <c r="N573">
        <f>IF(F573="",AVERAGE(Age),F573)</f>
        <v>62</v>
      </c>
      <c r="O573">
        <f>IF(J573="",AVERAGE(Fare),J573)</f>
        <v>10.5</v>
      </c>
      <c r="P573">
        <f>COUNTIFS(Ticket,I573)</f>
        <v>1</v>
      </c>
      <c r="Q573">
        <f t="shared" si="42"/>
        <v>10.5</v>
      </c>
      <c r="R573">
        <f t="shared" si="43"/>
        <v>1</v>
      </c>
      <c r="S573">
        <f t="shared" si="44"/>
        <v>1.05</v>
      </c>
      <c r="T573">
        <f t="shared" si="45"/>
        <v>1.8857142857142857</v>
      </c>
    </row>
    <row r="574" spans="1:20" hidden="1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41"/>
        <v>Women</v>
      </c>
      <c r="N574">
        <f>IF(F574="",AVERAGE(Age),F574)</f>
        <v>53</v>
      </c>
      <c r="O574">
        <f>IF(J574="",AVERAGE(Fare),J574)</f>
        <v>51.479199999999999</v>
      </c>
      <c r="P574">
        <f>COUNTIFS(Ticket,I574)</f>
        <v>2</v>
      </c>
      <c r="Q574">
        <f t="shared" si="42"/>
        <v>25.739599999999999</v>
      </c>
      <c r="R574">
        <f t="shared" si="43"/>
        <v>3</v>
      </c>
      <c r="S574">
        <f t="shared" si="44"/>
        <v>2.57396</v>
      </c>
      <c r="T574">
        <f t="shared" si="45"/>
        <v>3.7571428571428571</v>
      </c>
    </row>
    <row r="575" spans="1:20" hidden="1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41"/>
        <v>Man</v>
      </c>
      <c r="N575">
        <f>IF(F575="",AVERAGE(Age),F575)</f>
        <v>36</v>
      </c>
      <c r="O575">
        <f>IF(J575="",AVERAGE(Fare),J575)</f>
        <v>26.387499999999999</v>
      </c>
      <c r="P575">
        <f>COUNTIFS(Ticket,I575)</f>
        <v>1</v>
      </c>
      <c r="Q575">
        <f t="shared" si="42"/>
        <v>26.387499999999999</v>
      </c>
      <c r="R575">
        <f t="shared" si="43"/>
        <v>1</v>
      </c>
      <c r="S575">
        <f t="shared" si="44"/>
        <v>2.6387499999999999</v>
      </c>
      <c r="T575">
        <f t="shared" si="45"/>
        <v>1.5142857142857142</v>
      </c>
    </row>
    <row r="576" spans="1:20" hidden="1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41"/>
        <v>Women</v>
      </c>
      <c r="N576">
        <f>IF(F576="",AVERAGE(Age),F576)</f>
        <v>29.881137667304014</v>
      </c>
      <c r="O576">
        <f>IF(J576="",AVERAGE(Fare),J576)</f>
        <v>7.75</v>
      </c>
      <c r="P576">
        <f>COUNTIFS(Ticket,I576)</f>
        <v>1</v>
      </c>
      <c r="Q576">
        <f t="shared" si="42"/>
        <v>7.75</v>
      </c>
      <c r="R576">
        <f t="shared" si="43"/>
        <v>1</v>
      </c>
      <c r="S576">
        <f t="shared" si="44"/>
        <v>0.77500000000000002</v>
      </c>
      <c r="T576">
        <f t="shared" si="45"/>
        <v>1.4268733952472001</v>
      </c>
    </row>
    <row r="577" spans="1:20" hidden="1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41"/>
        <v>Man</v>
      </c>
      <c r="N577">
        <f>IF(F577="",AVERAGE(Age),F577)</f>
        <v>16</v>
      </c>
      <c r="O577">
        <f>IF(J577="",AVERAGE(Fare),J577)</f>
        <v>8.0500000000000007</v>
      </c>
      <c r="P577">
        <f>COUNTIFS(Ticket,I577)</f>
        <v>1</v>
      </c>
      <c r="Q577">
        <f t="shared" si="42"/>
        <v>8.0500000000000007</v>
      </c>
      <c r="R577">
        <f t="shared" si="43"/>
        <v>1</v>
      </c>
      <c r="S577">
        <f t="shared" si="44"/>
        <v>0.80500000000000005</v>
      </c>
      <c r="T577">
        <f t="shared" si="45"/>
        <v>1.2285714285714286</v>
      </c>
    </row>
    <row r="578" spans="1:20" hidden="1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41"/>
        <v>Man</v>
      </c>
      <c r="N578">
        <f>IF(F578="",AVERAGE(Age),F578)</f>
        <v>19</v>
      </c>
      <c r="O578">
        <f>IF(J578="",AVERAGE(Fare),J578)</f>
        <v>14.5</v>
      </c>
      <c r="P578">
        <f>COUNTIFS(Ticket,I578)</f>
        <v>2</v>
      </c>
      <c r="Q578">
        <f t="shared" si="42"/>
        <v>7.25</v>
      </c>
      <c r="R578">
        <f t="shared" si="43"/>
        <v>1</v>
      </c>
      <c r="S578">
        <f t="shared" si="44"/>
        <v>0.72499999999999998</v>
      </c>
      <c r="T578">
        <f t="shared" si="45"/>
        <v>1.2714285714285714</v>
      </c>
    </row>
    <row r="579" spans="1:20" hidden="1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41"/>
        <v>Women</v>
      </c>
      <c r="N579">
        <f>IF(F579="",AVERAGE(Age),F579)</f>
        <v>34</v>
      </c>
      <c r="O579">
        <f>IF(J579="",AVERAGE(Fare),J579)</f>
        <v>13</v>
      </c>
      <c r="P579">
        <f>COUNTIFS(Ticket,I579)</f>
        <v>1</v>
      </c>
      <c r="Q579">
        <f t="shared" si="42"/>
        <v>13</v>
      </c>
      <c r="R579">
        <f t="shared" si="43"/>
        <v>1</v>
      </c>
      <c r="S579">
        <f t="shared" si="44"/>
        <v>1.3</v>
      </c>
      <c r="T579">
        <f t="shared" si="45"/>
        <v>1.4857142857142858</v>
      </c>
    </row>
    <row r="580" spans="1:20" hidden="1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46">IF(IFERROR(FIND("Master",D580),0)&gt;0,"Boy",IF(E580="female","Women","Man"))</f>
        <v>Women</v>
      </c>
      <c r="N580">
        <f>IF(F580="",AVERAGE(Age),F580)</f>
        <v>39</v>
      </c>
      <c r="O580">
        <f>IF(J580="",AVERAGE(Fare),J580)</f>
        <v>55.9</v>
      </c>
      <c r="P580">
        <f>COUNTIFS(Ticket,I580)</f>
        <v>2</v>
      </c>
      <c r="Q580">
        <f t="shared" ref="Q580:Q643" si="47">O580/P580</f>
        <v>27.95</v>
      </c>
      <c r="R580">
        <f t="shared" ref="R580:R643" si="48">SUM(G580:H580)+1</f>
        <v>2</v>
      </c>
      <c r="S580">
        <f t="shared" ref="S580:S643" si="49">O580/(P580*10)</f>
        <v>2.7949999999999999</v>
      </c>
      <c r="T580">
        <f t="shared" ref="T580:T643" si="50">R580+(N580/70)</f>
        <v>2.5571428571428569</v>
      </c>
    </row>
    <row r="581" spans="1:20" hidden="1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46"/>
        <v>Women</v>
      </c>
      <c r="N581">
        <f>IF(F581="",AVERAGE(Age),F581)</f>
        <v>29.881137667304014</v>
      </c>
      <c r="O581">
        <f>IF(J581="",AVERAGE(Fare),J581)</f>
        <v>14.458299999999999</v>
      </c>
      <c r="P581">
        <f>COUNTIFS(Ticket,I581)</f>
        <v>2</v>
      </c>
      <c r="Q581">
        <f t="shared" si="47"/>
        <v>7.2291499999999997</v>
      </c>
      <c r="R581">
        <f t="shared" si="48"/>
        <v>2</v>
      </c>
      <c r="S581">
        <f t="shared" si="49"/>
        <v>0.72291499999999997</v>
      </c>
      <c r="T581">
        <f t="shared" si="50"/>
        <v>2.4268733952472004</v>
      </c>
    </row>
    <row r="582" spans="1:20" hidden="1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46"/>
        <v>Man</v>
      </c>
      <c r="N582">
        <f>IF(F582="",AVERAGE(Age),F582)</f>
        <v>32</v>
      </c>
      <c r="O582">
        <f>IF(J582="",AVERAGE(Fare),J582)</f>
        <v>7.9249999999999998</v>
      </c>
      <c r="P582">
        <f>COUNTIFS(Ticket,I582)</f>
        <v>1</v>
      </c>
      <c r="Q582">
        <f t="shared" si="47"/>
        <v>7.9249999999999998</v>
      </c>
      <c r="R582">
        <f t="shared" si="48"/>
        <v>1</v>
      </c>
      <c r="S582">
        <f t="shared" si="49"/>
        <v>0.79249999999999998</v>
      </c>
      <c r="T582">
        <f t="shared" si="50"/>
        <v>1.4571428571428571</v>
      </c>
    </row>
    <row r="583" spans="1:20" hidden="1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46"/>
        <v>Women</v>
      </c>
      <c r="N583">
        <f>IF(F583="",AVERAGE(Age),F583)</f>
        <v>25</v>
      </c>
      <c r="O583">
        <f>IF(J583="",AVERAGE(Fare),J583)</f>
        <v>30</v>
      </c>
      <c r="P583">
        <f>COUNTIFS(Ticket,I583)</f>
        <v>2</v>
      </c>
      <c r="Q583">
        <f t="shared" si="47"/>
        <v>15</v>
      </c>
      <c r="R583">
        <f t="shared" si="48"/>
        <v>3</v>
      </c>
      <c r="S583">
        <f t="shared" si="49"/>
        <v>1.5</v>
      </c>
      <c r="T583">
        <f t="shared" si="50"/>
        <v>3.3571428571428572</v>
      </c>
    </row>
    <row r="584" spans="1:20" hidden="1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46"/>
        <v>Women</v>
      </c>
      <c r="N584">
        <f>IF(F584="",AVERAGE(Age),F584)</f>
        <v>39</v>
      </c>
      <c r="O584">
        <f>IF(J584="",AVERAGE(Fare),J584)</f>
        <v>110.88330000000001</v>
      </c>
      <c r="P584">
        <f>COUNTIFS(Ticket,I584)</f>
        <v>4</v>
      </c>
      <c r="Q584">
        <f t="shared" si="47"/>
        <v>27.720825000000001</v>
      </c>
      <c r="R584">
        <f t="shared" si="48"/>
        <v>3</v>
      </c>
      <c r="S584">
        <f t="shared" si="49"/>
        <v>2.7720825000000002</v>
      </c>
      <c r="T584">
        <f t="shared" si="50"/>
        <v>3.5571428571428569</v>
      </c>
    </row>
    <row r="585" spans="1:20" hidden="1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46"/>
        <v>Man</v>
      </c>
      <c r="N585">
        <f>IF(F585="",AVERAGE(Age),F585)</f>
        <v>54</v>
      </c>
      <c r="O585">
        <f>IF(J585="",AVERAGE(Fare),J585)</f>
        <v>26</v>
      </c>
      <c r="P585">
        <f>COUNTIFS(Ticket,I585)</f>
        <v>2</v>
      </c>
      <c r="Q585">
        <f t="shared" si="47"/>
        <v>13</v>
      </c>
      <c r="R585">
        <f t="shared" si="48"/>
        <v>1</v>
      </c>
      <c r="S585">
        <f t="shared" si="49"/>
        <v>1.3</v>
      </c>
      <c r="T585">
        <f t="shared" si="50"/>
        <v>1.7714285714285714</v>
      </c>
    </row>
    <row r="586" spans="1:20" hidden="1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46"/>
        <v>Man</v>
      </c>
      <c r="N586">
        <f>IF(F586="",AVERAGE(Age),F586)</f>
        <v>36</v>
      </c>
      <c r="O586">
        <f>IF(J586="",AVERAGE(Fare),J586)</f>
        <v>40.125</v>
      </c>
      <c r="P586">
        <f>COUNTIFS(Ticket,I586)</f>
        <v>1</v>
      </c>
      <c r="Q586">
        <f t="shared" si="47"/>
        <v>40.125</v>
      </c>
      <c r="R586">
        <f t="shared" si="48"/>
        <v>1</v>
      </c>
      <c r="S586">
        <f t="shared" si="49"/>
        <v>4.0125000000000002</v>
      </c>
      <c r="T586">
        <f t="shared" si="50"/>
        <v>1.5142857142857142</v>
      </c>
    </row>
    <row r="587" spans="1:20" hidden="1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46"/>
        <v>Man</v>
      </c>
      <c r="N587">
        <f>IF(F587="",AVERAGE(Age),F587)</f>
        <v>29.881137667304014</v>
      </c>
      <c r="O587">
        <f>IF(J587="",AVERAGE(Fare),J587)</f>
        <v>8.7125000000000004</v>
      </c>
      <c r="P587">
        <f>COUNTIFS(Ticket,I587)</f>
        <v>1</v>
      </c>
      <c r="Q587">
        <f t="shared" si="47"/>
        <v>8.7125000000000004</v>
      </c>
      <c r="R587">
        <f t="shared" si="48"/>
        <v>1</v>
      </c>
      <c r="S587">
        <f t="shared" si="49"/>
        <v>0.87125000000000008</v>
      </c>
      <c r="T587">
        <f t="shared" si="50"/>
        <v>1.4268733952472001</v>
      </c>
    </row>
    <row r="588" spans="1:20" hidden="1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46"/>
        <v>Women</v>
      </c>
      <c r="N588">
        <f>IF(F588="",AVERAGE(Age),F588)</f>
        <v>18</v>
      </c>
      <c r="O588">
        <f>IF(J588="",AVERAGE(Fare),J588)</f>
        <v>79.650000000000006</v>
      </c>
      <c r="P588">
        <f>COUNTIFS(Ticket,I588)</f>
        <v>3</v>
      </c>
      <c r="Q588">
        <f t="shared" si="47"/>
        <v>26.55</v>
      </c>
      <c r="R588">
        <f t="shared" si="48"/>
        <v>3</v>
      </c>
      <c r="S588">
        <f t="shared" si="49"/>
        <v>2.6550000000000002</v>
      </c>
      <c r="T588">
        <f t="shared" si="50"/>
        <v>3.2571428571428571</v>
      </c>
    </row>
    <row r="589" spans="1:20" hidden="1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46"/>
        <v>Man</v>
      </c>
      <c r="N589">
        <f>IF(F589="",AVERAGE(Age),F589)</f>
        <v>47</v>
      </c>
      <c r="O589">
        <f>IF(J589="",AVERAGE(Fare),J589)</f>
        <v>15</v>
      </c>
      <c r="P589">
        <f>COUNTIFS(Ticket,I589)</f>
        <v>1</v>
      </c>
      <c r="Q589">
        <f t="shared" si="47"/>
        <v>15</v>
      </c>
      <c r="R589">
        <f t="shared" si="48"/>
        <v>1</v>
      </c>
      <c r="S589">
        <f t="shared" si="49"/>
        <v>1.5</v>
      </c>
      <c r="T589">
        <f t="shared" si="50"/>
        <v>1.6714285714285713</v>
      </c>
    </row>
    <row r="590" spans="1:20" hidden="1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46"/>
        <v>Man</v>
      </c>
      <c r="N590">
        <f>IF(F590="",AVERAGE(Age),F590)</f>
        <v>60</v>
      </c>
      <c r="O590">
        <f>IF(J590="",AVERAGE(Fare),J590)</f>
        <v>79.2</v>
      </c>
      <c r="P590">
        <f>COUNTIFS(Ticket,I590)</f>
        <v>2</v>
      </c>
      <c r="Q590">
        <f t="shared" si="47"/>
        <v>39.6</v>
      </c>
      <c r="R590">
        <f t="shared" si="48"/>
        <v>3</v>
      </c>
      <c r="S590">
        <f t="shared" si="49"/>
        <v>3.96</v>
      </c>
      <c r="T590">
        <f t="shared" si="50"/>
        <v>3.8571428571428572</v>
      </c>
    </row>
    <row r="591" spans="1:20" hidden="1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46"/>
        <v>Man</v>
      </c>
      <c r="N591">
        <f>IF(F591="",AVERAGE(Age),F591)</f>
        <v>22</v>
      </c>
      <c r="O591">
        <f>IF(J591="",AVERAGE(Fare),J591)</f>
        <v>8.0500000000000007</v>
      </c>
      <c r="P591">
        <f>COUNTIFS(Ticket,I591)</f>
        <v>1</v>
      </c>
      <c r="Q591">
        <f t="shared" si="47"/>
        <v>8.0500000000000007</v>
      </c>
      <c r="R591">
        <f t="shared" si="48"/>
        <v>1</v>
      </c>
      <c r="S591">
        <f t="shared" si="49"/>
        <v>0.80500000000000005</v>
      </c>
      <c r="T591">
        <f t="shared" si="50"/>
        <v>1.3142857142857143</v>
      </c>
    </row>
    <row r="592" spans="1:20" hidden="1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46"/>
        <v>Man</v>
      </c>
      <c r="N592">
        <f>IF(F592="",AVERAGE(Age),F592)</f>
        <v>29.881137667304014</v>
      </c>
      <c r="O592">
        <f>IF(J592="",AVERAGE(Fare),J592)</f>
        <v>8.0500000000000007</v>
      </c>
      <c r="P592">
        <f>COUNTIFS(Ticket,I592)</f>
        <v>1</v>
      </c>
      <c r="Q592">
        <f t="shared" si="47"/>
        <v>8.0500000000000007</v>
      </c>
      <c r="R592">
        <f t="shared" si="48"/>
        <v>1</v>
      </c>
      <c r="S592">
        <f t="shared" si="49"/>
        <v>0.80500000000000005</v>
      </c>
      <c r="T592">
        <f t="shared" si="50"/>
        <v>1.4268733952472001</v>
      </c>
    </row>
    <row r="593" spans="1:20" hidden="1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46"/>
        <v>Man</v>
      </c>
      <c r="N593">
        <f>IF(F593="",AVERAGE(Age),F593)</f>
        <v>35</v>
      </c>
      <c r="O593">
        <f>IF(J593="",AVERAGE(Fare),J593)</f>
        <v>7.125</v>
      </c>
      <c r="P593">
        <f>COUNTIFS(Ticket,I593)</f>
        <v>1</v>
      </c>
      <c r="Q593">
        <f t="shared" si="47"/>
        <v>7.125</v>
      </c>
      <c r="R593">
        <f t="shared" si="48"/>
        <v>1</v>
      </c>
      <c r="S593">
        <f t="shared" si="49"/>
        <v>0.71250000000000002</v>
      </c>
      <c r="T593">
        <f t="shared" si="50"/>
        <v>1.5</v>
      </c>
    </row>
    <row r="594" spans="1:20" hidden="1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46"/>
        <v>Women</v>
      </c>
      <c r="N594">
        <f>IF(F594="",AVERAGE(Age),F594)</f>
        <v>52</v>
      </c>
      <c r="O594">
        <f>IF(J594="",AVERAGE(Fare),J594)</f>
        <v>78.2667</v>
      </c>
      <c r="P594">
        <f>COUNTIFS(Ticket,I594)</f>
        <v>2</v>
      </c>
      <c r="Q594">
        <f t="shared" si="47"/>
        <v>39.13335</v>
      </c>
      <c r="R594">
        <f t="shared" si="48"/>
        <v>2</v>
      </c>
      <c r="S594">
        <f t="shared" si="49"/>
        <v>3.913335</v>
      </c>
      <c r="T594">
        <f t="shared" si="50"/>
        <v>2.7428571428571429</v>
      </c>
    </row>
    <row r="595" spans="1:20" hidden="1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46"/>
        <v>Man</v>
      </c>
      <c r="N595">
        <f>IF(F595="",AVERAGE(Age),F595)</f>
        <v>47</v>
      </c>
      <c r="O595">
        <f>IF(J595="",AVERAGE(Fare),J595)</f>
        <v>7.25</v>
      </c>
      <c r="P595">
        <f>COUNTIFS(Ticket,I595)</f>
        <v>1</v>
      </c>
      <c r="Q595">
        <f t="shared" si="47"/>
        <v>7.25</v>
      </c>
      <c r="R595">
        <f t="shared" si="48"/>
        <v>1</v>
      </c>
      <c r="S595">
        <f t="shared" si="49"/>
        <v>0.72499999999999998</v>
      </c>
      <c r="T595">
        <f t="shared" si="50"/>
        <v>1.6714285714285713</v>
      </c>
    </row>
    <row r="596" spans="1:20" hidden="1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46"/>
        <v>Women</v>
      </c>
      <c r="N596">
        <f>IF(F596="",AVERAGE(Age),F596)</f>
        <v>29.881137667304014</v>
      </c>
      <c r="O596">
        <f>IF(J596="",AVERAGE(Fare),J596)</f>
        <v>7.75</v>
      </c>
      <c r="P596">
        <f>COUNTIFS(Ticket,I596)</f>
        <v>1</v>
      </c>
      <c r="Q596">
        <f t="shared" si="47"/>
        <v>7.75</v>
      </c>
      <c r="R596">
        <f t="shared" si="48"/>
        <v>3</v>
      </c>
      <c r="S596">
        <f t="shared" si="49"/>
        <v>0.77500000000000002</v>
      </c>
      <c r="T596">
        <f t="shared" si="50"/>
        <v>3.4268733952472004</v>
      </c>
    </row>
    <row r="597" spans="1:20" hidden="1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46"/>
        <v>Man</v>
      </c>
      <c r="N597">
        <f>IF(F597="",AVERAGE(Age),F597)</f>
        <v>37</v>
      </c>
      <c r="O597">
        <f>IF(J597="",AVERAGE(Fare),J597)</f>
        <v>26</v>
      </c>
      <c r="P597">
        <f>COUNTIFS(Ticket,I597)</f>
        <v>2</v>
      </c>
      <c r="Q597">
        <f t="shared" si="47"/>
        <v>13</v>
      </c>
      <c r="R597">
        <f t="shared" si="48"/>
        <v>2</v>
      </c>
      <c r="S597">
        <f t="shared" si="49"/>
        <v>1.3</v>
      </c>
      <c r="T597">
        <f t="shared" si="50"/>
        <v>2.5285714285714285</v>
      </c>
    </row>
    <row r="598" spans="1:20" hidden="1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46"/>
        <v>Man</v>
      </c>
      <c r="N598">
        <f>IF(F598="",AVERAGE(Age),F598)</f>
        <v>36</v>
      </c>
      <c r="O598">
        <f>IF(J598="",AVERAGE(Fare),J598)</f>
        <v>24.15</v>
      </c>
      <c r="P598">
        <f>COUNTIFS(Ticket,I598)</f>
        <v>3</v>
      </c>
      <c r="Q598">
        <f t="shared" si="47"/>
        <v>8.0499999999999989</v>
      </c>
      <c r="R598">
        <f t="shared" si="48"/>
        <v>3</v>
      </c>
      <c r="S598">
        <f t="shared" si="49"/>
        <v>0.80499999999999994</v>
      </c>
      <c r="T598">
        <f t="shared" si="50"/>
        <v>3.5142857142857142</v>
      </c>
    </row>
    <row r="599" spans="1:20" hidden="1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46"/>
        <v>Women</v>
      </c>
      <c r="N599">
        <f>IF(F599="",AVERAGE(Age),F599)</f>
        <v>29.881137667304014</v>
      </c>
      <c r="O599">
        <f>IF(J599="",AVERAGE(Fare),J599)</f>
        <v>33</v>
      </c>
      <c r="P599">
        <f>COUNTIFS(Ticket,I599)</f>
        <v>3</v>
      </c>
      <c r="Q599">
        <f t="shared" si="47"/>
        <v>11</v>
      </c>
      <c r="R599">
        <f t="shared" si="48"/>
        <v>1</v>
      </c>
      <c r="S599">
        <f t="shared" si="49"/>
        <v>1.1000000000000001</v>
      </c>
      <c r="T599">
        <f t="shared" si="50"/>
        <v>1.4268733952472001</v>
      </c>
    </row>
    <row r="600" spans="1:20" hidden="1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46"/>
        <v>Man</v>
      </c>
      <c r="N600">
        <f>IF(F600="",AVERAGE(Age),F600)</f>
        <v>49</v>
      </c>
      <c r="O600">
        <f>IF(J600="",AVERAGE(Fare),J600)</f>
        <v>0</v>
      </c>
      <c r="P600">
        <f>COUNTIFS(Ticket,I600)</f>
        <v>4</v>
      </c>
      <c r="Q600">
        <f t="shared" si="47"/>
        <v>0</v>
      </c>
      <c r="R600">
        <f t="shared" si="48"/>
        <v>1</v>
      </c>
      <c r="S600">
        <f t="shared" si="49"/>
        <v>0</v>
      </c>
      <c r="T600">
        <f t="shared" si="50"/>
        <v>1.7</v>
      </c>
    </row>
    <row r="601" spans="1:20" hidden="1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46"/>
        <v>Man</v>
      </c>
      <c r="N601">
        <f>IF(F601="",AVERAGE(Age),F601)</f>
        <v>29.881137667304014</v>
      </c>
      <c r="O601">
        <f>IF(J601="",AVERAGE(Fare),J601)</f>
        <v>7.2249999999999996</v>
      </c>
      <c r="P601">
        <f>COUNTIFS(Ticket,I601)</f>
        <v>1</v>
      </c>
      <c r="Q601">
        <f t="shared" si="47"/>
        <v>7.2249999999999996</v>
      </c>
      <c r="R601">
        <f t="shared" si="48"/>
        <v>1</v>
      </c>
      <c r="S601">
        <f t="shared" si="49"/>
        <v>0.72249999999999992</v>
      </c>
      <c r="T601">
        <f t="shared" si="50"/>
        <v>1.4268733952472001</v>
      </c>
    </row>
    <row r="602" spans="1:20" hidden="1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46"/>
        <v>Man</v>
      </c>
      <c r="N602">
        <f>IF(F602="",AVERAGE(Age),F602)</f>
        <v>49</v>
      </c>
      <c r="O602">
        <f>IF(J602="",AVERAGE(Fare),J602)</f>
        <v>56.929200000000002</v>
      </c>
      <c r="P602">
        <f>COUNTIFS(Ticket,I602)</f>
        <v>2</v>
      </c>
      <c r="Q602">
        <f t="shared" si="47"/>
        <v>28.464600000000001</v>
      </c>
      <c r="R602">
        <f t="shared" si="48"/>
        <v>2</v>
      </c>
      <c r="S602">
        <f t="shared" si="49"/>
        <v>2.84646</v>
      </c>
      <c r="T602">
        <f t="shared" si="50"/>
        <v>2.7</v>
      </c>
    </row>
    <row r="603" spans="1:20" hidden="1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46"/>
        <v>Women</v>
      </c>
      <c r="N603">
        <f>IF(F603="",AVERAGE(Age),F603)</f>
        <v>24</v>
      </c>
      <c r="O603">
        <f>IF(J603="",AVERAGE(Fare),J603)</f>
        <v>27</v>
      </c>
      <c r="P603">
        <f>COUNTIFS(Ticket,I603)</f>
        <v>2</v>
      </c>
      <c r="Q603">
        <f t="shared" si="47"/>
        <v>13.5</v>
      </c>
      <c r="R603">
        <f t="shared" si="48"/>
        <v>4</v>
      </c>
      <c r="S603">
        <f t="shared" si="49"/>
        <v>1.35</v>
      </c>
      <c r="T603">
        <f t="shared" si="50"/>
        <v>4.3428571428571425</v>
      </c>
    </row>
    <row r="604" spans="1:20" hidden="1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46"/>
        <v>Man</v>
      </c>
      <c r="N604">
        <f>IF(F604="",AVERAGE(Age),F604)</f>
        <v>29.881137667304014</v>
      </c>
      <c r="O604">
        <f>IF(J604="",AVERAGE(Fare),J604)</f>
        <v>7.8958000000000004</v>
      </c>
      <c r="P604">
        <f>COUNTIFS(Ticket,I604)</f>
        <v>1</v>
      </c>
      <c r="Q604">
        <f t="shared" si="47"/>
        <v>7.8958000000000004</v>
      </c>
      <c r="R604">
        <f t="shared" si="48"/>
        <v>1</v>
      </c>
      <c r="S604">
        <f t="shared" si="49"/>
        <v>0.78958000000000006</v>
      </c>
      <c r="T604">
        <f t="shared" si="50"/>
        <v>1.4268733952472001</v>
      </c>
    </row>
    <row r="605" spans="1:20" hidden="1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46"/>
        <v>Man</v>
      </c>
      <c r="N605">
        <f>IF(F605="",AVERAGE(Age),F605)</f>
        <v>29.881137667304014</v>
      </c>
      <c r="O605">
        <f>IF(J605="",AVERAGE(Fare),J605)</f>
        <v>42.4</v>
      </c>
      <c r="P605">
        <f>COUNTIFS(Ticket,I605)</f>
        <v>2</v>
      </c>
      <c r="Q605">
        <f t="shared" si="47"/>
        <v>21.2</v>
      </c>
      <c r="R605">
        <f t="shared" si="48"/>
        <v>1</v>
      </c>
      <c r="S605">
        <f t="shared" si="49"/>
        <v>2.12</v>
      </c>
      <c r="T605">
        <f t="shared" si="50"/>
        <v>1.4268733952472001</v>
      </c>
    </row>
    <row r="606" spans="1:20" hidden="1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46"/>
        <v>Man</v>
      </c>
      <c r="N606">
        <f>IF(F606="",AVERAGE(Age),F606)</f>
        <v>44</v>
      </c>
      <c r="O606">
        <f>IF(J606="",AVERAGE(Fare),J606)</f>
        <v>8.0500000000000007</v>
      </c>
      <c r="P606">
        <f>COUNTIFS(Ticket,I606)</f>
        <v>1</v>
      </c>
      <c r="Q606">
        <f t="shared" si="47"/>
        <v>8.0500000000000007</v>
      </c>
      <c r="R606">
        <f t="shared" si="48"/>
        <v>1</v>
      </c>
      <c r="S606">
        <f t="shared" si="49"/>
        <v>0.80500000000000005</v>
      </c>
      <c r="T606">
        <f t="shared" si="50"/>
        <v>1.6285714285714286</v>
      </c>
    </row>
    <row r="607" spans="1:20" hidden="1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46"/>
        <v>Man</v>
      </c>
      <c r="N607">
        <f>IF(F607="",AVERAGE(Age),F607)</f>
        <v>35</v>
      </c>
      <c r="O607">
        <f>IF(J607="",AVERAGE(Fare),J607)</f>
        <v>26.55</v>
      </c>
      <c r="P607">
        <f>COUNTIFS(Ticket,I607)</f>
        <v>1</v>
      </c>
      <c r="Q607">
        <f t="shared" si="47"/>
        <v>26.55</v>
      </c>
      <c r="R607">
        <f t="shared" si="48"/>
        <v>1</v>
      </c>
      <c r="S607">
        <f t="shared" si="49"/>
        <v>2.6550000000000002</v>
      </c>
      <c r="T607">
        <f t="shared" si="50"/>
        <v>1.5</v>
      </c>
    </row>
    <row r="608" spans="1:20" hidden="1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46"/>
        <v>Man</v>
      </c>
      <c r="N608">
        <f>IF(F608="",AVERAGE(Age),F608)</f>
        <v>36</v>
      </c>
      <c r="O608">
        <f>IF(J608="",AVERAGE(Fare),J608)</f>
        <v>15.55</v>
      </c>
      <c r="P608">
        <f>COUNTIFS(Ticket,I608)</f>
        <v>2</v>
      </c>
      <c r="Q608">
        <f t="shared" si="47"/>
        <v>7.7750000000000004</v>
      </c>
      <c r="R608">
        <f t="shared" si="48"/>
        <v>2</v>
      </c>
      <c r="S608">
        <f t="shared" si="49"/>
        <v>0.77750000000000008</v>
      </c>
      <c r="T608">
        <f t="shared" si="50"/>
        <v>2.5142857142857142</v>
      </c>
    </row>
    <row r="609" spans="1:20" hidden="1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46"/>
        <v>Man</v>
      </c>
      <c r="N609">
        <f>IF(F609="",AVERAGE(Age),F609)</f>
        <v>30</v>
      </c>
      <c r="O609">
        <f>IF(J609="",AVERAGE(Fare),J609)</f>
        <v>7.8958000000000004</v>
      </c>
      <c r="P609">
        <f>COUNTIFS(Ticket,I609)</f>
        <v>1</v>
      </c>
      <c r="Q609">
        <f t="shared" si="47"/>
        <v>7.8958000000000004</v>
      </c>
      <c r="R609">
        <f t="shared" si="48"/>
        <v>1</v>
      </c>
      <c r="S609">
        <f t="shared" si="49"/>
        <v>0.78958000000000006</v>
      </c>
      <c r="T609">
        <f t="shared" si="50"/>
        <v>1.4285714285714286</v>
      </c>
    </row>
    <row r="610" spans="1:20" hidden="1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46"/>
        <v>Man</v>
      </c>
      <c r="N610">
        <f>IF(F610="",AVERAGE(Age),F610)</f>
        <v>27</v>
      </c>
      <c r="O610">
        <f>IF(J610="",AVERAGE(Fare),J610)</f>
        <v>30.5</v>
      </c>
      <c r="P610">
        <f>COUNTIFS(Ticket,I610)</f>
        <v>1</v>
      </c>
      <c r="Q610">
        <f t="shared" si="47"/>
        <v>30.5</v>
      </c>
      <c r="R610">
        <f t="shared" si="48"/>
        <v>1</v>
      </c>
      <c r="S610">
        <f t="shared" si="49"/>
        <v>3.05</v>
      </c>
      <c r="T610">
        <f t="shared" si="50"/>
        <v>1.3857142857142857</v>
      </c>
    </row>
    <row r="611" spans="1:20" hidden="1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46"/>
        <v>Women</v>
      </c>
      <c r="N611">
        <f>IF(F611="",AVERAGE(Age),F611)</f>
        <v>22</v>
      </c>
      <c r="O611">
        <f>IF(J611="",AVERAGE(Fare),J611)</f>
        <v>41.5792</v>
      </c>
      <c r="P611">
        <f>COUNTIFS(Ticket,I611)</f>
        <v>4</v>
      </c>
      <c r="Q611">
        <f t="shared" si="47"/>
        <v>10.3948</v>
      </c>
      <c r="R611">
        <f t="shared" si="48"/>
        <v>4</v>
      </c>
      <c r="S611">
        <f t="shared" si="49"/>
        <v>1.03948</v>
      </c>
      <c r="T611">
        <f t="shared" si="50"/>
        <v>4.3142857142857141</v>
      </c>
    </row>
    <row r="612" spans="1:20" hidden="1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46"/>
        <v>Women</v>
      </c>
      <c r="N612">
        <f>IF(F612="",AVERAGE(Age),F612)</f>
        <v>40</v>
      </c>
      <c r="O612">
        <f>IF(J612="",AVERAGE(Fare),J612)</f>
        <v>153.46250000000001</v>
      </c>
      <c r="P612">
        <f>COUNTIFS(Ticket,I612)</f>
        <v>3</v>
      </c>
      <c r="Q612">
        <f t="shared" si="47"/>
        <v>51.154166666666669</v>
      </c>
      <c r="R612">
        <f t="shared" si="48"/>
        <v>1</v>
      </c>
      <c r="S612">
        <f t="shared" si="49"/>
        <v>5.1154166666666665</v>
      </c>
      <c r="T612">
        <f t="shared" si="50"/>
        <v>1.5714285714285714</v>
      </c>
    </row>
    <row r="613" spans="1:20" hidden="1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46"/>
        <v>Women</v>
      </c>
      <c r="N613">
        <f>IF(F613="",AVERAGE(Age),F613)</f>
        <v>39</v>
      </c>
      <c r="O613">
        <f>IF(J613="",AVERAGE(Fare),J613)</f>
        <v>31.274999999999999</v>
      </c>
      <c r="P613">
        <f>COUNTIFS(Ticket,I613)</f>
        <v>7</v>
      </c>
      <c r="Q613">
        <f t="shared" si="47"/>
        <v>4.4678571428571425</v>
      </c>
      <c r="R613">
        <f t="shared" si="48"/>
        <v>7</v>
      </c>
      <c r="S613">
        <f t="shared" si="49"/>
        <v>0.44678571428571429</v>
      </c>
      <c r="T613">
        <f t="shared" si="50"/>
        <v>7.5571428571428569</v>
      </c>
    </row>
    <row r="614" spans="1:20" hidden="1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46"/>
        <v>Man</v>
      </c>
      <c r="N614">
        <f>IF(F614="",AVERAGE(Age),F614)</f>
        <v>29.881137667304014</v>
      </c>
      <c r="O614">
        <f>IF(J614="",AVERAGE(Fare),J614)</f>
        <v>7.05</v>
      </c>
      <c r="P614">
        <f>COUNTIFS(Ticket,I614)</f>
        <v>1</v>
      </c>
      <c r="Q614">
        <f t="shared" si="47"/>
        <v>7.05</v>
      </c>
      <c r="R614">
        <f t="shared" si="48"/>
        <v>1</v>
      </c>
      <c r="S614">
        <f t="shared" si="49"/>
        <v>0.70499999999999996</v>
      </c>
      <c r="T614">
        <f t="shared" si="50"/>
        <v>1.4268733952472001</v>
      </c>
    </row>
    <row r="615" spans="1:20" hidden="1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46"/>
        <v>Women</v>
      </c>
      <c r="N615">
        <f>IF(F615="",AVERAGE(Age),F615)</f>
        <v>29.881137667304014</v>
      </c>
      <c r="O615">
        <f>IF(J615="",AVERAGE(Fare),J615)</f>
        <v>15.5</v>
      </c>
      <c r="P615">
        <f>COUNTIFS(Ticket,I615)</f>
        <v>2</v>
      </c>
      <c r="Q615">
        <f t="shared" si="47"/>
        <v>7.75</v>
      </c>
      <c r="R615">
        <f t="shared" si="48"/>
        <v>2</v>
      </c>
      <c r="S615">
        <f t="shared" si="49"/>
        <v>0.77500000000000002</v>
      </c>
      <c r="T615">
        <f t="shared" si="50"/>
        <v>2.4268733952472004</v>
      </c>
    </row>
    <row r="616" spans="1:20" hidden="1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46"/>
        <v>Man</v>
      </c>
      <c r="N616">
        <f>IF(F616="",AVERAGE(Age),F616)</f>
        <v>29.881137667304014</v>
      </c>
      <c r="O616">
        <f>IF(J616="",AVERAGE(Fare),J616)</f>
        <v>7.75</v>
      </c>
      <c r="P616">
        <f>COUNTIFS(Ticket,I616)</f>
        <v>1</v>
      </c>
      <c r="Q616">
        <f t="shared" si="47"/>
        <v>7.75</v>
      </c>
      <c r="R616">
        <f t="shared" si="48"/>
        <v>1</v>
      </c>
      <c r="S616">
        <f t="shared" si="49"/>
        <v>0.77500000000000002</v>
      </c>
      <c r="T616">
        <f t="shared" si="50"/>
        <v>1.4268733952472001</v>
      </c>
    </row>
    <row r="617" spans="1:20" hidden="1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46"/>
        <v>Man</v>
      </c>
      <c r="N617">
        <f>IF(F617="",AVERAGE(Age),F617)</f>
        <v>35</v>
      </c>
      <c r="O617">
        <f>IF(J617="",AVERAGE(Fare),J617)</f>
        <v>8.0500000000000007</v>
      </c>
      <c r="P617">
        <f>COUNTIFS(Ticket,I617)</f>
        <v>1</v>
      </c>
      <c r="Q617">
        <f t="shared" si="47"/>
        <v>8.0500000000000007</v>
      </c>
      <c r="R617">
        <f t="shared" si="48"/>
        <v>1</v>
      </c>
      <c r="S617">
        <f t="shared" si="49"/>
        <v>0.80500000000000005</v>
      </c>
      <c r="T617">
        <f t="shared" si="50"/>
        <v>1.5</v>
      </c>
    </row>
    <row r="618" spans="1:20" hidden="1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46"/>
        <v>Women</v>
      </c>
      <c r="N618">
        <f>IF(F618="",AVERAGE(Age),F618)</f>
        <v>24</v>
      </c>
      <c r="O618">
        <f>IF(J618="",AVERAGE(Fare),J618)</f>
        <v>65</v>
      </c>
      <c r="P618">
        <f>COUNTIFS(Ticket,I618)</f>
        <v>5</v>
      </c>
      <c r="Q618">
        <f t="shared" si="47"/>
        <v>13</v>
      </c>
      <c r="R618">
        <f t="shared" si="48"/>
        <v>4</v>
      </c>
      <c r="S618">
        <f t="shared" si="49"/>
        <v>1.3</v>
      </c>
      <c r="T618">
        <f t="shared" si="50"/>
        <v>4.3428571428571425</v>
      </c>
    </row>
    <row r="619" spans="1:20" hidden="1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46"/>
        <v>Man</v>
      </c>
      <c r="N619">
        <f>IF(F619="",AVERAGE(Age),F619)</f>
        <v>34</v>
      </c>
      <c r="O619">
        <f>IF(J619="",AVERAGE(Fare),J619)</f>
        <v>14.4</v>
      </c>
      <c r="P619">
        <f>COUNTIFS(Ticket,I619)</f>
        <v>3</v>
      </c>
      <c r="Q619">
        <f t="shared" si="47"/>
        <v>4.8</v>
      </c>
      <c r="R619">
        <f t="shared" si="48"/>
        <v>3</v>
      </c>
      <c r="S619">
        <f t="shared" si="49"/>
        <v>0.48000000000000004</v>
      </c>
      <c r="T619">
        <f t="shared" si="50"/>
        <v>3.4857142857142858</v>
      </c>
    </row>
    <row r="620" spans="1:20" hidden="1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46"/>
        <v>Women</v>
      </c>
      <c r="N620">
        <f>IF(F620="",AVERAGE(Age),F620)</f>
        <v>26</v>
      </c>
      <c r="O620">
        <f>IF(J620="",AVERAGE(Fare),J620)</f>
        <v>16.100000000000001</v>
      </c>
      <c r="P620">
        <f>COUNTIFS(Ticket,I620)</f>
        <v>2</v>
      </c>
      <c r="Q620">
        <f t="shared" si="47"/>
        <v>8.0500000000000007</v>
      </c>
      <c r="R620">
        <f t="shared" si="48"/>
        <v>2</v>
      </c>
      <c r="S620">
        <f t="shared" si="49"/>
        <v>0.80500000000000005</v>
      </c>
      <c r="T620">
        <f t="shared" si="50"/>
        <v>2.3714285714285714</v>
      </c>
    </row>
    <row r="621" spans="1:20" hidden="1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46"/>
        <v>Women</v>
      </c>
      <c r="N621">
        <f>IF(F621="",AVERAGE(Age),F621)</f>
        <v>4</v>
      </c>
      <c r="O621">
        <f>IF(J621="",AVERAGE(Fare),J621)</f>
        <v>39</v>
      </c>
      <c r="P621">
        <f>COUNTIFS(Ticket,I621)</f>
        <v>4</v>
      </c>
      <c r="Q621">
        <f t="shared" si="47"/>
        <v>9.75</v>
      </c>
      <c r="R621">
        <f t="shared" si="48"/>
        <v>4</v>
      </c>
      <c r="S621">
        <f t="shared" si="49"/>
        <v>0.97499999999999998</v>
      </c>
      <c r="T621">
        <f t="shared" si="50"/>
        <v>4.0571428571428569</v>
      </c>
    </row>
    <row r="622" spans="1:20" hidden="1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46"/>
        <v>Man</v>
      </c>
      <c r="N622">
        <f>IF(F622="",AVERAGE(Age),F622)</f>
        <v>26</v>
      </c>
      <c r="O622">
        <f>IF(J622="",AVERAGE(Fare),J622)</f>
        <v>10.5</v>
      </c>
      <c r="P622">
        <f>COUNTIFS(Ticket,I622)</f>
        <v>1</v>
      </c>
      <c r="Q622">
        <f t="shared" si="47"/>
        <v>10.5</v>
      </c>
      <c r="R622">
        <f t="shared" si="48"/>
        <v>1</v>
      </c>
      <c r="S622">
        <f t="shared" si="49"/>
        <v>1.05</v>
      </c>
      <c r="T622">
        <f t="shared" si="50"/>
        <v>1.3714285714285714</v>
      </c>
    </row>
    <row r="623" spans="1:20" hidden="1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46"/>
        <v>Man</v>
      </c>
      <c r="N623">
        <f>IF(F623="",AVERAGE(Age),F623)</f>
        <v>27</v>
      </c>
      <c r="O623">
        <f>IF(J623="",AVERAGE(Fare),J623)</f>
        <v>14.4542</v>
      </c>
      <c r="P623">
        <f>COUNTIFS(Ticket,I623)</f>
        <v>2</v>
      </c>
      <c r="Q623">
        <f t="shared" si="47"/>
        <v>7.2271000000000001</v>
      </c>
      <c r="R623">
        <f t="shared" si="48"/>
        <v>2</v>
      </c>
      <c r="S623">
        <f t="shared" si="49"/>
        <v>0.72270999999999996</v>
      </c>
      <c r="T623">
        <f t="shared" si="50"/>
        <v>2.3857142857142857</v>
      </c>
    </row>
    <row r="624" spans="1:20" hidden="1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46"/>
        <v>Man</v>
      </c>
      <c r="N624">
        <f>IF(F624="",AVERAGE(Age),F624)</f>
        <v>42</v>
      </c>
      <c r="O624">
        <f>IF(J624="",AVERAGE(Fare),J624)</f>
        <v>52.554200000000002</v>
      </c>
      <c r="P624">
        <f>COUNTIFS(Ticket,I624)</f>
        <v>2</v>
      </c>
      <c r="Q624">
        <f t="shared" si="47"/>
        <v>26.277100000000001</v>
      </c>
      <c r="R624">
        <f t="shared" si="48"/>
        <v>2</v>
      </c>
      <c r="S624">
        <f t="shared" si="49"/>
        <v>2.62771</v>
      </c>
      <c r="T624">
        <f t="shared" si="50"/>
        <v>2.6</v>
      </c>
    </row>
    <row r="625" spans="1:20" hidden="1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46"/>
        <v>Man</v>
      </c>
      <c r="N625">
        <f>IF(F625="",AVERAGE(Age),F625)</f>
        <v>20</v>
      </c>
      <c r="O625">
        <f>IF(J625="",AVERAGE(Fare),J625)</f>
        <v>15.7417</v>
      </c>
      <c r="P625">
        <f>COUNTIFS(Ticket,I625)</f>
        <v>3</v>
      </c>
      <c r="Q625">
        <f t="shared" si="47"/>
        <v>5.247233333333333</v>
      </c>
      <c r="R625">
        <f t="shared" si="48"/>
        <v>3</v>
      </c>
      <c r="S625">
        <f t="shared" si="49"/>
        <v>0.52472333333333332</v>
      </c>
      <c r="T625">
        <f t="shared" si="50"/>
        <v>3.2857142857142856</v>
      </c>
    </row>
    <row r="626" spans="1:20" hidden="1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46"/>
        <v>Man</v>
      </c>
      <c r="N626">
        <f>IF(F626="",AVERAGE(Age),F626)</f>
        <v>21</v>
      </c>
      <c r="O626">
        <f>IF(J626="",AVERAGE(Fare),J626)</f>
        <v>7.8541999999999996</v>
      </c>
      <c r="P626">
        <f>COUNTIFS(Ticket,I626)</f>
        <v>1</v>
      </c>
      <c r="Q626">
        <f t="shared" si="47"/>
        <v>7.8541999999999996</v>
      </c>
      <c r="R626">
        <f t="shared" si="48"/>
        <v>1</v>
      </c>
      <c r="S626">
        <f t="shared" si="49"/>
        <v>0.78542000000000001</v>
      </c>
      <c r="T626">
        <f t="shared" si="50"/>
        <v>1.3</v>
      </c>
    </row>
    <row r="627" spans="1:20" hidden="1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46"/>
        <v>Man</v>
      </c>
      <c r="N627">
        <f>IF(F627="",AVERAGE(Age),F627)</f>
        <v>21</v>
      </c>
      <c r="O627">
        <f>IF(J627="",AVERAGE(Fare),J627)</f>
        <v>16.100000000000001</v>
      </c>
      <c r="P627">
        <f>COUNTIFS(Ticket,I627)</f>
        <v>2</v>
      </c>
      <c r="Q627">
        <f t="shared" si="47"/>
        <v>8.0500000000000007</v>
      </c>
      <c r="R627">
        <f t="shared" si="48"/>
        <v>1</v>
      </c>
      <c r="S627">
        <f t="shared" si="49"/>
        <v>0.80500000000000005</v>
      </c>
      <c r="T627">
        <f t="shared" si="50"/>
        <v>1.3</v>
      </c>
    </row>
    <row r="628" spans="1:20" hidden="1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46"/>
        <v>Man</v>
      </c>
      <c r="N628">
        <f>IF(F628="",AVERAGE(Age),F628)</f>
        <v>61</v>
      </c>
      <c r="O628">
        <f>IF(J628="",AVERAGE(Fare),J628)</f>
        <v>32.320799999999998</v>
      </c>
      <c r="P628">
        <f>COUNTIFS(Ticket,I628)</f>
        <v>1</v>
      </c>
      <c r="Q628">
        <f t="shared" si="47"/>
        <v>32.320799999999998</v>
      </c>
      <c r="R628">
        <f t="shared" si="48"/>
        <v>1</v>
      </c>
      <c r="S628">
        <f t="shared" si="49"/>
        <v>3.2320799999999998</v>
      </c>
      <c r="T628">
        <f t="shared" si="50"/>
        <v>1.8714285714285714</v>
      </c>
    </row>
    <row r="629" spans="1:20" hidden="1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46"/>
        <v>Man</v>
      </c>
      <c r="N629">
        <f>IF(F629="",AVERAGE(Age),F629)</f>
        <v>57</v>
      </c>
      <c r="O629">
        <f>IF(J629="",AVERAGE(Fare),J629)</f>
        <v>12.35</v>
      </c>
      <c r="P629">
        <f>COUNTIFS(Ticket,I629)</f>
        <v>1</v>
      </c>
      <c r="Q629">
        <f t="shared" si="47"/>
        <v>12.35</v>
      </c>
      <c r="R629">
        <f t="shared" si="48"/>
        <v>1</v>
      </c>
      <c r="S629">
        <f t="shared" si="49"/>
        <v>1.2349999999999999</v>
      </c>
      <c r="T629">
        <f t="shared" si="50"/>
        <v>1.8142857142857143</v>
      </c>
    </row>
    <row r="630" spans="1:20" hidden="1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46"/>
        <v>Women</v>
      </c>
      <c r="N630">
        <f>IF(F630="",AVERAGE(Age),F630)</f>
        <v>21</v>
      </c>
      <c r="O630">
        <f>IF(J630="",AVERAGE(Fare),J630)</f>
        <v>77.958299999999994</v>
      </c>
      <c r="P630">
        <f>COUNTIFS(Ticket,I630)</f>
        <v>3</v>
      </c>
      <c r="Q630">
        <f t="shared" si="47"/>
        <v>25.986099999999997</v>
      </c>
      <c r="R630">
        <f t="shared" si="48"/>
        <v>1</v>
      </c>
      <c r="S630">
        <f t="shared" si="49"/>
        <v>2.5986099999999999</v>
      </c>
      <c r="T630">
        <f t="shared" si="50"/>
        <v>1.3</v>
      </c>
    </row>
    <row r="631" spans="1:20" hidden="1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46"/>
        <v>Man</v>
      </c>
      <c r="N631">
        <f>IF(F631="",AVERAGE(Age),F631)</f>
        <v>26</v>
      </c>
      <c r="O631">
        <f>IF(J631="",AVERAGE(Fare),J631)</f>
        <v>7.8958000000000004</v>
      </c>
      <c r="P631">
        <f>COUNTIFS(Ticket,I631)</f>
        <v>1</v>
      </c>
      <c r="Q631">
        <f t="shared" si="47"/>
        <v>7.8958000000000004</v>
      </c>
      <c r="R631">
        <f t="shared" si="48"/>
        <v>1</v>
      </c>
      <c r="S631">
        <f t="shared" si="49"/>
        <v>0.78958000000000006</v>
      </c>
      <c r="T631">
        <f t="shared" si="50"/>
        <v>1.3714285714285714</v>
      </c>
    </row>
    <row r="632" spans="1:20" hidden="1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46"/>
        <v>Man</v>
      </c>
      <c r="N632">
        <f>IF(F632="",AVERAGE(Age),F632)</f>
        <v>29.881137667304014</v>
      </c>
      <c r="O632">
        <f>IF(J632="",AVERAGE(Fare),J632)</f>
        <v>7.7332999999999998</v>
      </c>
      <c r="P632">
        <f>COUNTIFS(Ticket,I632)</f>
        <v>1</v>
      </c>
      <c r="Q632">
        <f t="shared" si="47"/>
        <v>7.7332999999999998</v>
      </c>
      <c r="R632">
        <f t="shared" si="48"/>
        <v>1</v>
      </c>
      <c r="S632">
        <f t="shared" si="49"/>
        <v>0.77332999999999996</v>
      </c>
      <c r="T632">
        <f t="shared" si="50"/>
        <v>1.4268733952472001</v>
      </c>
    </row>
    <row r="633" spans="1:20" hidden="1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46"/>
        <v>Man</v>
      </c>
      <c r="N633">
        <f>IF(F633="",AVERAGE(Age),F633)</f>
        <v>80</v>
      </c>
      <c r="O633">
        <f>IF(J633="",AVERAGE(Fare),J633)</f>
        <v>30</v>
      </c>
      <c r="P633">
        <f>COUNTIFS(Ticket,I633)</f>
        <v>1</v>
      </c>
      <c r="Q633">
        <f t="shared" si="47"/>
        <v>30</v>
      </c>
      <c r="R633">
        <f t="shared" si="48"/>
        <v>1</v>
      </c>
      <c r="S633">
        <f t="shared" si="49"/>
        <v>3</v>
      </c>
      <c r="T633">
        <f t="shared" si="50"/>
        <v>2.1428571428571428</v>
      </c>
    </row>
    <row r="634" spans="1:20" hidden="1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46"/>
        <v>Man</v>
      </c>
      <c r="N634">
        <f>IF(F634="",AVERAGE(Age),F634)</f>
        <v>51</v>
      </c>
      <c r="O634">
        <f>IF(J634="",AVERAGE(Fare),J634)</f>
        <v>7.0541999999999998</v>
      </c>
      <c r="P634">
        <f>COUNTIFS(Ticket,I634)</f>
        <v>1</v>
      </c>
      <c r="Q634">
        <f t="shared" si="47"/>
        <v>7.0541999999999998</v>
      </c>
      <c r="R634">
        <f t="shared" si="48"/>
        <v>1</v>
      </c>
      <c r="S634">
        <f t="shared" si="49"/>
        <v>0.70541999999999994</v>
      </c>
      <c r="T634">
        <f t="shared" si="50"/>
        <v>1.7285714285714286</v>
      </c>
    </row>
    <row r="635" spans="1:20" hidden="1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46"/>
        <v>Man</v>
      </c>
      <c r="N635">
        <f>IF(F635="",AVERAGE(Age),F635)</f>
        <v>32</v>
      </c>
      <c r="O635">
        <f>IF(J635="",AVERAGE(Fare),J635)</f>
        <v>30.5</v>
      </c>
      <c r="P635">
        <f>COUNTIFS(Ticket,I635)</f>
        <v>1</v>
      </c>
      <c r="Q635">
        <f t="shared" si="47"/>
        <v>30.5</v>
      </c>
      <c r="R635">
        <f t="shared" si="48"/>
        <v>1</v>
      </c>
      <c r="S635">
        <f t="shared" si="49"/>
        <v>3.05</v>
      </c>
      <c r="T635">
        <f t="shared" si="50"/>
        <v>1.4571428571428571</v>
      </c>
    </row>
    <row r="636" spans="1:20" hidden="1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46"/>
        <v>Man</v>
      </c>
      <c r="N636">
        <f>IF(F636="",AVERAGE(Age),F636)</f>
        <v>29.881137667304014</v>
      </c>
      <c r="O636">
        <f>IF(J636="",AVERAGE(Fare),J636)</f>
        <v>0</v>
      </c>
      <c r="P636">
        <f>COUNTIFS(Ticket,I636)</f>
        <v>1</v>
      </c>
      <c r="Q636">
        <f t="shared" si="47"/>
        <v>0</v>
      </c>
      <c r="R636">
        <f t="shared" si="48"/>
        <v>1</v>
      </c>
      <c r="S636">
        <f t="shared" si="49"/>
        <v>0</v>
      </c>
      <c r="T636">
        <f t="shared" si="50"/>
        <v>1.4268733952472001</v>
      </c>
    </row>
    <row r="637" spans="1:20" hidden="1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46"/>
        <v>Women</v>
      </c>
      <c r="N637">
        <f>IF(F637="",AVERAGE(Age),F637)</f>
        <v>9</v>
      </c>
      <c r="O637">
        <f>IF(J637="",AVERAGE(Fare),J637)</f>
        <v>27.9</v>
      </c>
      <c r="P637">
        <f>COUNTIFS(Ticket,I637)</f>
        <v>6</v>
      </c>
      <c r="Q637">
        <f t="shared" si="47"/>
        <v>4.6499999999999995</v>
      </c>
      <c r="R637">
        <f t="shared" si="48"/>
        <v>6</v>
      </c>
      <c r="S637">
        <f t="shared" si="49"/>
        <v>0.46499999999999997</v>
      </c>
      <c r="T637">
        <f t="shared" si="50"/>
        <v>6.1285714285714281</v>
      </c>
    </row>
    <row r="638" spans="1:20" hidden="1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46"/>
        <v>Women</v>
      </c>
      <c r="N638">
        <f>IF(F638="",AVERAGE(Age),F638)</f>
        <v>28</v>
      </c>
      <c r="O638">
        <f>IF(J638="",AVERAGE(Fare),J638)</f>
        <v>13</v>
      </c>
      <c r="P638">
        <f>COUNTIFS(Ticket,I638)</f>
        <v>1</v>
      </c>
      <c r="Q638">
        <f t="shared" si="47"/>
        <v>13</v>
      </c>
      <c r="R638">
        <f t="shared" si="48"/>
        <v>1</v>
      </c>
      <c r="S638">
        <f t="shared" si="49"/>
        <v>1.3</v>
      </c>
      <c r="T638">
        <f t="shared" si="50"/>
        <v>1.4</v>
      </c>
    </row>
    <row r="639" spans="1:20" hidden="1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46"/>
        <v>Man</v>
      </c>
      <c r="N639">
        <f>IF(F639="",AVERAGE(Age),F639)</f>
        <v>32</v>
      </c>
      <c r="O639">
        <f>IF(J639="",AVERAGE(Fare),J639)</f>
        <v>7.9249999999999998</v>
      </c>
      <c r="P639">
        <f>COUNTIFS(Ticket,I639)</f>
        <v>1</v>
      </c>
      <c r="Q639">
        <f t="shared" si="47"/>
        <v>7.9249999999999998</v>
      </c>
      <c r="R639">
        <f t="shared" si="48"/>
        <v>1</v>
      </c>
      <c r="S639">
        <f t="shared" si="49"/>
        <v>0.79249999999999998</v>
      </c>
      <c r="T639">
        <f t="shared" si="50"/>
        <v>1.4571428571428571</v>
      </c>
    </row>
    <row r="640" spans="1:20" hidden="1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46"/>
        <v>Man</v>
      </c>
      <c r="N640">
        <f>IF(F640="",AVERAGE(Age),F640)</f>
        <v>31</v>
      </c>
      <c r="O640">
        <f>IF(J640="",AVERAGE(Fare),J640)</f>
        <v>26.25</v>
      </c>
      <c r="P640">
        <f>COUNTIFS(Ticket,I640)</f>
        <v>3</v>
      </c>
      <c r="Q640">
        <f t="shared" si="47"/>
        <v>8.75</v>
      </c>
      <c r="R640">
        <f t="shared" si="48"/>
        <v>3</v>
      </c>
      <c r="S640">
        <f t="shared" si="49"/>
        <v>0.875</v>
      </c>
      <c r="T640">
        <f t="shared" si="50"/>
        <v>3.4428571428571431</v>
      </c>
    </row>
    <row r="641" spans="1:20" hidden="1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46"/>
        <v>Women</v>
      </c>
      <c r="N641">
        <f>IF(F641="",AVERAGE(Age),F641)</f>
        <v>41</v>
      </c>
      <c r="O641">
        <f>IF(J641="",AVERAGE(Fare),J641)</f>
        <v>39.6875</v>
      </c>
      <c r="P641">
        <f>COUNTIFS(Ticket,I641)</f>
        <v>7</v>
      </c>
      <c r="Q641">
        <f t="shared" si="47"/>
        <v>5.6696428571428568</v>
      </c>
      <c r="R641">
        <f t="shared" si="48"/>
        <v>6</v>
      </c>
      <c r="S641">
        <f t="shared" si="49"/>
        <v>0.5669642857142857</v>
      </c>
      <c r="T641">
        <f t="shared" si="50"/>
        <v>6.5857142857142854</v>
      </c>
    </row>
    <row r="642" spans="1:20" hidden="1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46"/>
        <v>Man</v>
      </c>
      <c r="N642">
        <f>IF(F642="",AVERAGE(Age),F642)</f>
        <v>29.881137667304014</v>
      </c>
      <c r="O642">
        <f>IF(J642="",AVERAGE(Fare),J642)</f>
        <v>16.100000000000001</v>
      </c>
      <c r="P642">
        <f>COUNTIFS(Ticket,I642)</f>
        <v>2</v>
      </c>
      <c r="Q642">
        <f t="shared" si="47"/>
        <v>8.0500000000000007</v>
      </c>
      <c r="R642">
        <f t="shared" si="48"/>
        <v>2</v>
      </c>
      <c r="S642">
        <f t="shared" si="49"/>
        <v>0.80500000000000005</v>
      </c>
      <c r="T642">
        <f t="shared" si="50"/>
        <v>2.4268733952472004</v>
      </c>
    </row>
    <row r="643" spans="1:20" hidden="1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46"/>
        <v>Man</v>
      </c>
      <c r="N643">
        <f>IF(F643="",AVERAGE(Age),F643)</f>
        <v>20</v>
      </c>
      <c r="O643">
        <f>IF(J643="",AVERAGE(Fare),J643)</f>
        <v>7.8541999999999996</v>
      </c>
      <c r="P643">
        <f>COUNTIFS(Ticket,I643)</f>
        <v>1</v>
      </c>
      <c r="Q643">
        <f t="shared" si="47"/>
        <v>7.8541999999999996</v>
      </c>
      <c r="R643">
        <f t="shared" si="48"/>
        <v>1</v>
      </c>
      <c r="S643">
        <f t="shared" si="49"/>
        <v>0.78542000000000001</v>
      </c>
      <c r="T643">
        <f t="shared" si="50"/>
        <v>1.2857142857142856</v>
      </c>
    </row>
    <row r="644" spans="1:20" hidden="1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51">IF(IFERROR(FIND("Master",D644),0)&gt;0,"Boy",IF(E644="female","Women","Man"))</f>
        <v>Women</v>
      </c>
      <c r="N644">
        <f>IF(F644="",AVERAGE(Age),F644)</f>
        <v>24</v>
      </c>
      <c r="O644">
        <f>IF(J644="",AVERAGE(Fare),J644)</f>
        <v>69.3</v>
      </c>
      <c r="P644">
        <f>COUNTIFS(Ticket,I644)</f>
        <v>2</v>
      </c>
      <c r="Q644">
        <f t="shared" ref="Q644:Q707" si="52">O644/P644</f>
        <v>34.65</v>
      </c>
      <c r="R644">
        <f t="shared" ref="R644:R707" si="53">SUM(G644:H644)+1</f>
        <v>1</v>
      </c>
      <c r="S644">
        <f t="shared" ref="S644:S707" si="54">O644/(P644*10)</f>
        <v>3.4649999999999999</v>
      </c>
      <c r="T644">
        <f t="shared" ref="T644:T707" si="55">R644+(N644/70)</f>
        <v>1.342857142857143</v>
      </c>
    </row>
    <row r="645" spans="1:20" hidden="1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51"/>
        <v>Women</v>
      </c>
      <c r="N645">
        <f>IF(F645="",AVERAGE(Age),F645)</f>
        <v>2</v>
      </c>
      <c r="O645">
        <f>IF(J645="",AVERAGE(Fare),J645)</f>
        <v>27.9</v>
      </c>
      <c r="P645">
        <f>COUNTIFS(Ticket,I645)</f>
        <v>6</v>
      </c>
      <c r="Q645">
        <f t="shared" si="52"/>
        <v>4.6499999999999995</v>
      </c>
      <c r="R645">
        <f t="shared" si="53"/>
        <v>6</v>
      </c>
      <c r="S645">
        <f t="shared" si="54"/>
        <v>0.46499999999999997</v>
      </c>
      <c r="T645">
        <f t="shared" si="55"/>
        <v>6.0285714285714285</v>
      </c>
    </row>
    <row r="646" spans="1:20" hidden="1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51"/>
        <v>Man</v>
      </c>
      <c r="N646">
        <f>IF(F646="",AVERAGE(Age),F646)</f>
        <v>29.881137667304014</v>
      </c>
      <c r="O646">
        <f>IF(J646="",AVERAGE(Fare),J646)</f>
        <v>56.495800000000003</v>
      </c>
      <c r="P646">
        <f>COUNTIFS(Ticket,I646)</f>
        <v>8</v>
      </c>
      <c r="Q646">
        <f t="shared" si="52"/>
        <v>7.0619750000000003</v>
      </c>
      <c r="R646">
        <f t="shared" si="53"/>
        <v>1</v>
      </c>
      <c r="S646">
        <f t="shared" si="54"/>
        <v>0.70619750000000003</v>
      </c>
      <c r="T646">
        <f t="shared" si="55"/>
        <v>1.4268733952472001</v>
      </c>
    </row>
    <row r="647" spans="1:20" hidden="1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51"/>
        <v>Women</v>
      </c>
      <c r="N647">
        <f>IF(F647="",AVERAGE(Age),F647)</f>
        <v>0.75</v>
      </c>
      <c r="O647">
        <f>IF(J647="",AVERAGE(Fare),J647)</f>
        <v>19.258299999999998</v>
      </c>
      <c r="P647">
        <f>COUNTIFS(Ticket,I647)</f>
        <v>4</v>
      </c>
      <c r="Q647">
        <f t="shared" si="52"/>
        <v>4.8145749999999996</v>
      </c>
      <c r="R647">
        <f t="shared" si="53"/>
        <v>4</v>
      </c>
      <c r="S647">
        <f t="shared" si="54"/>
        <v>0.48145749999999998</v>
      </c>
      <c r="T647">
        <f t="shared" si="55"/>
        <v>4.0107142857142861</v>
      </c>
    </row>
    <row r="648" spans="1:20" hidden="1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51"/>
        <v>Man</v>
      </c>
      <c r="N648">
        <f>IF(F648="",AVERAGE(Age),F648)</f>
        <v>48</v>
      </c>
      <c r="O648">
        <f>IF(J648="",AVERAGE(Fare),J648)</f>
        <v>76.729200000000006</v>
      </c>
      <c r="P648">
        <f>COUNTIFS(Ticket,I648)</f>
        <v>3</v>
      </c>
      <c r="Q648">
        <f t="shared" si="52"/>
        <v>25.576400000000003</v>
      </c>
      <c r="R648">
        <f t="shared" si="53"/>
        <v>2</v>
      </c>
      <c r="S648">
        <f t="shared" si="54"/>
        <v>2.5576400000000001</v>
      </c>
      <c r="T648">
        <f t="shared" si="55"/>
        <v>2.6857142857142859</v>
      </c>
    </row>
    <row r="649" spans="1:20" hidden="1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51"/>
        <v>Man</v>
      </c>
      <c r="N649">
        <f>IF(F649="",AVERAGE(Age),F649)</f>
        <v>19</v>
      </c>
      <c r="O649">
        <f>IF(J649="",AVERAGE(Fare),J649)</f>
        <v>7.8958000000000004</v>
      </c>
      <c r="P649">
        <f>COUNTIFS(Ticket,I649)</f>
        <v>1</v>
      </c>
      <c r="Q649">
        <f t="shared" si="52"/>
        <v>7.8958000000000004</v>
      </c>
      <c r="R649">
        <f t="shared" si="53"/>
        <v>1</v>
      </c>
      <c r="S649">
        <f t="shared" si="54"/>
        <v>0.78958000000000006</v>
      </c>
      <c r="T649">
        <f t="shared" si="55"/>
        <v>1.2714285714285714</v>
      </c>
    </row>
    <row r="650" spans="1:20" hidden="1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51"/>
        <v>Man</v>
      </c>
      <c r="N650">
        <f>IF(F650="",AVERAGE(Age),F650)</f>
        <v>56</v>
      </c>
      <c r="O650">
        <f>IF(J650="",AVERAGE(Fare),J650)</f>
        <v>35.5</v>
      </c>
      <c r="P650">
        <f>COUNTIFS(Ticket,I650)</f>
        <v>1</v>
      </c>
      <c r="Q650">
        <f t="shared" si="52"/>
        <v>35.5</v>
      </c>
      <c r="R650">
        <f t="shared" si="53"/>
        <v>1</v>
      </c>
      <c r="S650">
        <f t="shared" si="54"/>
        <v>3.55</v>
      </c>
      <c r="T650">
        <f t="shared" si="55"/>
        <v>1.8</v>
      </c>
    </row>
    <row r="651" spans="1:20" hidden="1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51"/>
        <v>Man</v>
      </c>
      <c r="N651">
        <f>IF(F651="",AVERAGE(Age),F651)</f>
        <v>29.881137667304014</v>
      </c>
      <c r="O651">
        <f>IF(J651="",AVERAGE(Fare),J651)</f>
        <v>7.55</v>
      </c>
      <c r="P651">
        <f>COUNTIFS(Ticket,I651)</f>
        <v>1</v>
      </c>
      <c r="Q651">
        <f t="shared" si="52"/>
        <v>7.55</v>
      </c>
      <c r="R651">
        <f t="shared" si="53"/>
        <v>1</v>
      </c>
      <c r="S651">
        <f t="shared" si="54"/>
        <v>0.755</v>
      </c>
      <c r="T651">
        <f t="shared" si="55"/>
        <v>1.4268733952472001</v>
      </c>
    </row>
    <row r="652" spans="1:20" hidden="1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51"/>
        <v>Women</v>
      </c>
      <c r="N652">
        <f>IF(F652="",AVERAGE(Age),F652)</f>
        <v>23</v>
      </c>
      <c r="O652">
        <f>IF(J652="",AVERAGE(Fare),J652)</f>
        <v>7.55</v>
      </c>
      <c r="P652">
        <f>COUNTIFS(Ticket,I652)</f>
        <v>1</v>
      </c>
      <c r="Q652">
        <f t="shared" si="52"/>
        <v>7.55</v>
      </c>
      <c r="R652">
        <f t="shared" si="53"/>
        <v>1</v>
      </c>
      <c r="S652">
        <f t="shared" si="54"/>
        <v>0.755</v>
      </c>
      <c r="T652">
        <f t="shared" si="55"/>
        <v>1.3285714285714285</v>
      </c>
    </row>
    <row r="653" spans="1:20" hidden="1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51"/>
        <v>Man</v>
      </c>
      <c r="N653">
        <f>IF(F653="",AVERAGE(Age),F653)</f>
        <v>29.881137667304014</v>
      </c>
      <c r="O653">
        <f>IF(J653="",AVERAGE(Fare),J653)</f>
        <v>7.8958000000000004</v>
      </c>
      <c r="P653">
        <f>COUNTIFS(Ticket,I653)</f>
        <v>1</v>
      </c>
      <c r="Q653">
        <f t="shared" si="52"/>
        <v>7.8958000000000004</v>
      </c>
      <c r="R653">
        <f t="shared" si="53"/>
        <v>1</v>
      </c>
      <c r="S653">
        <f t="shared" si="54"/>
        <v>0.78958000000000006</v>
      </c>
      <c r="T653">
        <f t="shared" si="55"/>
        <v>1.4268733952472001</v>
      </c>
    </row>
    <row r="654" spans="1:20" hidden="1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51"/>
        <v>Women</v>
      </c>
      <c r="N654">
        <f>IF(F654="",AVERAGE(Age),F654)</f>
        <v>18</v>
      </c>
      <c r="O654">
        <f>IF(J654="",AVERAGE(Fare),J654)</f>
        <v>23</v>
      </c>
      <c r="P654">
        <f>COUNTIFS(Ticket,I654)</f>
        <v>2</v>
      </c>
      <c r="Q654">
        <f t="shared" si="52"/>
        <v>11.5</v>
      </c>
      <c r="R654">
        <f t="shared" si="53"/>
        <v>2</v>
      </c>
      <c r="S654">
        <f t="shared" si="54"/>
        <v>1.1499999999999999</v>
      </c>
      <c r="T654">
        <f t="shared" si="55"/>
        <v>2.2571428571428571</v>
      </c>
    </row>
    <row r="655" spans="1:20" hidden="1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51"/>
        <v>Man</v>
      </c>
      <c r="N655">
        <f>IF(F655="",AVERAGE(Age),F655)</f>
        <v>21</v>
      </c>
      <c r="O655">
        <f>IF(J655="",AVERAGE(Fare),J655)</f>
        <v>8.4332999999999991</v>
      </c>
      <c r="P655">
        <f>COUNTIFS(Ticket,I655)</f>
        <v>1</v>
      </c>
      <c r="Q655">
        <f t="shared" si="52"/>
        <v>8.4332999999999991</v>
      </c>
      <c r="R655">
        <f t="shared" si="53"/>
        <v>1</v>
      </c>
      <c r="S655">
        <f t="shared" si="54"/>
        <v>0.84332999999999991</v>
      </c>
      <c r="T655">
        <f t="shared" si="55"/>
        <v>1.3</v>
      </c>
    </row>
    <row r="656" spans="1:20" hidden="1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51"/>
        <v>Women</v>
      </c>
      <c r="N656">
        <f>IF(F656="",AVERAGE(Age),F656)</f>
        <v>29.881137667304014</v>
      </c>
      <c r="O656">
        <f>IF(J656="",AVERAGE(Fare),J656)</f>
        <v>7.8292000000000002</v>
      </c>
      <c r="P656">
        <f>COUNTIFS(Ticket,I656)</f>
        <v>1</v>
      </c>
      <c r="Q656">
        <f t="shared" si="52"/>
        <v>7.8292000000000002</v>
      </c>
      <c r="R656">
        <f t="shared" si="53"/>
        <v>1</v>
      </c>
      <c r="S656">
        <f t="shared" si="54"/>
        <v>0.78292000000000006</v>
      </c>
      <c r="T656">
        <f t="shared" si="55"/>
        <v>1.4268733952472001</v>
      </c>
    </row>
    <row r="657" spans="1:20" hidden="1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51"/>
        <v>Women</v>
      </c>
      <c r="N657">
        <f>IF(F657="",AVERAGE(Age),F657)</f>
        <v>18</v>
      </c>
      <c r="O657">
        <f>IF(J657="",AVERAGE(Fare),J657)</f>
        <v>6.75</v>
      </c>
      <c r="P657">
        <f>COUNTIFS(Ticket,I657)</f>
        <v>1</v>
      </c>
      <c r="Q657">
        <f t="shared" si="52"/>
        <v>6.75</v>
      </c>
      <c r="R657">
        <f t="shared" si="53"/>
        <v>1</v>
      </c>
      <c r="S657">
        <f t="shared" si="54"/>
        <v>0.67500000000000004</v>
      </c>
      <c r="T657">
        <f t="shared" si="55"/>
        <v>1.2571428571428571</v>
      </c>
    </row>
    <row r="658" spans="1:20" hidden="1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51"/>
        <v>Man</v>
      </c>
      <c r="N658">
        <f>IF(F658="",AVERAGE(Age),F658)</f>
        <v>24</v>
      </c>
      <c r="O658">
        <f>IF(J658="",AVERAGE(Fare),J658)</f>
        <v>73.5</v>
      </c>
      <c r="P658">
        <f>COUNTIFS(Ticket,I658)</f>
        <v>7</v>
      </c>
      <c r="Q658">
        <f t="shared" si="52"/>
        <v>10.5</v>
      </c>
      <c r="R658">
        <f t="shared" si="53"/>
        <v>3</v>
      </c>
      <c r="S658">
        <f t="shared" si="54"/>
        <v>1.05</v>
      </c>
      <c r="T658">
        <f t="shared" si="55"/>
        <v>3.342857142857143</v>
      </c>
    </row>
    <row r="659" spans="1:20" hidden="1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51"/>
        <v>Man</v>
      </c>
      <c r="N659">
        <f>IF(F659="",AVERAGE(Age),F659)</f>
        <v>29.881137667304014</v>
      </c>
      <c r="O659">
        <f>IF(J659="",AVERAGE(Fare),J659)</f>
        <v>7.8958000000000004</v>
      </c>
      <c r="P659">
        <f>COUNTIFS(Ticket,I659)</f>
        <v>1</v>
      </c>
      <c r="Q659">
        <f t="shared" si="52"/>
        <v>7.8958000000000004</v>
      </c>
      <c r="R659">
        <f t="shared" si="53"/>
        <v>1</v>
      </c>
      <c r="S659">
        <f t="shared" si="54"/>
        <v>0.78958000000000006</v>
      </c>
      <c r="T659">
        <f t="shared" si="55"/>
        <v>1.4268733952472001</v>
      </c>
    </row>
    <row r="660" spans="1:20" hidden="1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51"/>
        <v>Women</v>
      </c>
      <c r="N660">
        <f>IF(F660="",AVERAGE(Age),F660)</f>
        <v>32</v>
      </c>
      <c r="O660">
        <f>IF(J660="",AVERAGE(Fare),J660)</f>
        <v>15.5</v>
      </c>
      <c r="P660">
        <f>COUNTIFS(Ticket,I660)</f>
        <v>2</v>
      </c>
      <c r="Q660">
        <f t="shared" si="52"/>
        <v>7.75</v>
      </c>
      <c r="R660">
        <f t="shared" si="53"/>
        <v>3</v>
      </c>
      <c r="S660">
        <f t="shared" si="54"/>
        <v>0.77500000000000002</v>
      </c>
      <c r="T660">
        <f t="shared" si="55"/>
        <v>3.4571428571428573</v>
      </c>
    </row>
    <row r="661" spans="1:20" hidden="1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51"/>
        <v>Man</v>
      </c>
      <c r="N661">
        <f>IF(F661="",AVERAGE(Age),F661)</f>
        <v>23</v>
      </c>
      <c r="O661">
        <f>IF(J661="",AVERAGE(Fare),J661)</f>
        <v>13</v>
      </c>
      <c r="P661">
        <f>COUNTIFS(Ticket,I661)</f>
        <v>1</v>
      </c>
      <c r="Q661">
        <f t="shared" si="52"/>
        <v>13</v>
      </c>
      <c r="R661">
        <f t="shared" si="53"/>
        <v>1</v>
      </c>
      <c r="S661">
        <f t="shared" si="54"/>
        <v>1.3</v>
      </c>
      <c r="T661">
        <f t="shared" si="55"/>
        <v>1.3285714285714285</v>
      </c>
    </row>
    <row r="662" spans="1:20" hidden="1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51"/>
        <v>Man</v>
      </c>
      <c r="N662">
        <f>IF(F662="",AVERAGE(Age),F662)</f>
        <v>58</v>
      </c>
      <c r="O662">
        <f>IF(J662="",AVERAGE(Fare),J662)</f>
        <v>113.27500000000001</v>
      </c>
      <c r="P662">
        <f>COUNTIFS(Ticket,I662)</f>
        <v>3</v>
      </c>
      <c r="Q662">
        <f t="shared" si="52"/>
        <v>37.758333333333333</v>
      </c>
      <c r="R662">
        <f t="shared" si="53"/>
        <v>3</v>
      </c>
      <c r="S662">
        <f t="shared" si="54"/>
        <v>3.7758333333333334</v>
      </c>
      <c r="T662">
        <f t="shared" si="55"/>
        <v>3.8285714285714287</v>
      </c>
    </row>
    <row r="663" spans="1:20" hidden="1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51"/>
        <v>Man</v>
      </c>
      <c r="N663">
        <f>IF(F663="",AVERAGE(Age),F663)</f>
        <v>50</v>
      </c>
      <c r="O663">
        <f>IF(J663="",AVERAGE(Fare),J663)</f>
        <v>133.65</v>
      </c>
      <c r="P663">
        <f>COUNTIFS(Ticket,I663)</f>
        <v>2</v>
      </c>
      <c r="Q663">
        <f t="shared" si="52"/>
        <v>66.825000000000003</v>
      </c>
      <c r="R663">
        <f t="shared" si="53"/>
        <v>3</v>
      </c>
      <c r="S663">
        <f t="shared" si="54"/>
        <v>6.6825000000000001</v>
      </c>
      <c r="T663">
        <f t="shared" si="55"/>
        <v>3.7142857142857144</v>
      </c>
    </row>
    <row r="664" spans="1:20" hidden="1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51"/>
        <v>Man</v>
      </c>
      <c r="N664">
        <f>IF(F664="",AVERAGE(Age),F664)</f>
        <v>40</v>
      </c>
      <c r="O664">
        <f>IF(J664="",AVERAGE(Fare),J664)</f>
        <v>7.2249999999999996</v>
      </c>
      <c r="P664">
        <f>COUNTIFS(Ticket,I664)</f>
        <v>1</v>
      </c>
      <c r="Q664">
        <f t="shared" si="52"/>
        <v>7.2249999999999996</v>
      </c>
      <c r="R664">
        <f t="shared" si="53"/>
        <v>1</v>
      </c>
      <c r="S664">
        <f t="shared" si="54"/>
        <v>0.72249999999999992</v>
      </c>
      <c r="T664">
        <f t="shared" si="55"/>
        <v>1.5714285714285714</v>
      </c>
    </row>
    <row r="665" spans="1:20" hidden="1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51"/>
        <v>Man</v>
      </c>
      <c r="N665">
        <f>IF(F665="",AVERAGE(Age),F665)</f>
        <v>47</v>
      </c>
      <c r="O665">
        <f>IF(J665="",AVERAGE(Fare),J665)</f>
        <v>25.587499999999999</v>
      </c>
      <c r="P665">
        <f>COUNTIFS(Ticket,I665)</f>
        <v>1</v>
      </c>
      <c r="Q665">
        <f t="shared" si="52"/>
        <v>25.587499999999999</v>
      </c>
      <c r="R665">
        <f t="shared" si="53"/>
        <v>1</v>
      </c>
      <c r="S665">
        <f t="shared" si="54"/>
        <v>2.5587499999999999</v>
      </c>
      <c r="T665">
        <f t="shared" si="55"/>
        <v>1.6714285714285713</v>
      </c>
    </row>
    <row r="666" spans="1:20" hidden="1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51"/>
        <v>Man</v>
      </c>
      <c r="N666">
        <f>IF(F666="",AVERAGE(Age),F666)</f>
        <v>36</v>
      </c>
      <c r="O666">
        <f>IF(J666="",AVERAGE(Fare),J666)</f>
        <v>7.4958</v>
      </c>
      <c r="P666">
        <f>COUNTIFS(Ticket,I666)</f>
        <v>1</v>
      </c>
      <c r="Q666">
        <f t="shared" si="52"/>
        <v>7.4958</v>
      </c>
      <c r="R666">
        <f t="shared" si="53"/>
        <v>1</v>
      </c>
      <c r="S666">
        <f t="shared" si="54"/>
        <v>0.74958000000000002</v>
      </c>
      <c r="T666">
        <f t="shared" si="55"/>
        <v>1.5142857142857142</v>
      </c>
    </row>
    <row r="667" spans="1:20" hidden="1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51"/>
        <v>Man</v>
      </c>
      <c r="N667">
        <f>IF(F667="",AVERAGE(Age),F667)</f>
        <v>20</v>
      </c>
      <c r="O667">
        <f>IF(J667="",AVERAGE(Fare),J667)</f>
        <v>7.9249999999999998</v>
      </c>
      <c r="P667">
        <f>COUNTIFS(Ticket,I667)</f>
        <v>1</v>
      </c>
      <c r="Q667">
        <f t="shared" si="52"/>
        <v>7.9249999999999998</v>
      </c>
      <c r="R667">
        <f t="shared" si="53"/>
        <v>2</v>
      </c>
      <c r="S667">
        <f t="shared" si="54"/>
        <v>0.79249999999999998</v>
      </c>
      <c r="T667">
        <f t="shared" si="55"/>
        <v>2.2857142857142856</v>
      </c>
    </row>
    <row r="668" spans="1:20" hidden="1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51"/>
        <v>Man</v>
      </c>
      <c r="N668">
        <f>IF(F668="",AVERAGE(Age),F668)</f>
        <v>32</v>
      </c>
      <c r="O668">
        <f>IF(J668="",AVERAGE(Fare),J668)</f>
        <v>73.5</v>
      </c>
      <c r="P668">
        <f>COUNTIFS(Ticket,I668)</f>
        <v>7</v>
      </c>
      <c r="Q668">
        <f t="shared" si="52"/>
        <v>10.5</v>
      </c>
      <c r="R668">
        <f t="shared" si="53"/>
        <v>3</v>
      </c>
      <c r="S668">
        <f t="shared" si="54"/>
        <v>1.05</v>
      </c>
      <c r="T668">
        <f t="shared" si="55"/>
        <v>3.4571428571428573</v>
      </c>
    </row>
    <row r="669" spans="1:20" hidden="1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51"/>
        <v>Man</v>
      </c>
      <c r="N669">
        <f>IF(F669="",AVERAGE(Age),F669)</f>
        <v>25</v>
      </c>
      <c r="O669">
        <f>IF(J669="",AVERAGE(Fare),J669)</f>
        <v>13</v>
      </c>
      <c r="P669">
        <f>COUNTIFS(Ticket,I669)</f>
        <v>1</v>
      </c>
      <c r="Q669">
        <f t="shared" si="52"/>
        <v>13</v>
      </c>
      <c r="R669">
        <f t="shared" si="53"/>
        <v>1</v>
      </c>
      <c r="S669">
        <f t="shared" si="54"/>
        <v>1.3</v>
      </c>
      <c r="T669">
        <f t="shared" si="55"/>
        <v>1.3571428571428572</v>
      </c>
    </row>
    <row r="670" spans="1:20" hidden="1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51"/>
        <v>Man</v>
      </c>
      <c r="N670">
        <f>IF(F670="",AVERAGE(Age),F670)</f>
        <v>29.881137667304014</v>
      </c>
      <c r="O670">
        <f>IF(J670="",AVERAGE(Fare),J670)</f>
        <v>7.7750000000000004</v>
      </c>
      <c r="P670">
        <f>COUNTIFS(Ticket,I670)</f>
        <v>1</v>
      </c>
      <c r="Q670">
        <f t="shared" si="52"/>
        <v>7.7750000000000004</v>
      </c>
      <c r="R670">
        <f t="shared" si="53"/>
        <v>1</v>
      </c>
      <c r="S670">
        <f t="shared" si="54"/>
        <v>0.77750000000000008</v>
      </c>
      <c r="T670">
        <f t="shared" si="55"/>
        <v>1.4268733952472001</v>
      </c>
    </row>
    <row r="671" spans="1:20" hidden="1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51"/>
        <v>Man</v>
      </c>
      <c r="N671">
        <f>IF(F671="",AVERAGE(Age),F671)</f>
        <v>43</v>
      </c>
      <c r="O671">
        <f>IF(J671="",AVERAGE(Fare),J671)</f>
        <v>8.0500000000000007</v>
      </c>
      <c r="P671">
        <f>COUNTIFS(Ticket,I671)</f>
        <v>1</v>
      </c>
      <c r="Q671">
        <f t="shared" si="52"/>
        <v>8.0500000000000007</v>
      </c>
      <c r="R671">
        <f t="shared" si="53"/>
        <v>1</v>
      </c>
      <c r="S671">
        <f t="shared" si="54"/>
        <v>0.80500000000000005</v>
      </c>
      <c r="T671">
        <f t="shared" si="55"/>
        <v>1.6142857142857143</v>
      </c>
    </row>
    <row r="672" spans="1:20" hidden="1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51"/>
        <v>Women</v>
      </c>
      <c r="N672">
        <f>IF(F672="",AVERAGE(Age),F672)</f>
        <v>29.881137667304014</v>
      </c>
      <c r="O672">
        <f>IF(J672="",AVERAGE(Fare),J672)</f>
        <v>52</v>
      </c>
      <c r="P672">
        <f>COUNTIFS(Ticket,I672)</f>
        <v>2</v>
      </c>
      <c r="Q672">
        <f t="shared" si="52"/>
        <v>26</v>
      </c>
      <c r="R672">
        <f t="shared" si="53"/>
        <v>2</v>
      </c>
      <c r="S672">
        <f t="shared" si="54"/>
        <v>2.6</v>
      </c>
      <c r="T672">
        <f t="shared" si="55"/>
        <v>2.4268733952472004</v>
      </c>
    </row>
    <row r="673" spans="1:20" hidden="1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51"/>
        <v>Women</v>
      </c>
      <c r="N673">
        <f>IF(F673="",AVERAGE(Age),F673)</f>
        <v>40</v>
      </c>
      <c r="O673">
        <f>IF(J673="",AVERAGE(Fare),J673)</f>
        <v>39</v>
      </c>
      <c r="P673">
        <f>COUNTIFS(Ticket,I673)</f>
        <v>3</v>
      </c>
      <c r="Q673">
        <f t="shared" si="52"/>
        <v>13</v>
      </c>
      <c r="R673">
        <f t="shared" si="53"/>
        <v>3</v>
      </c>
      <c r="S673">
        <f t="shared" si="54"/>
        <v>1.3</v>
      </c>
      <c r="T673">
        <f t="shared" si="55"/>
        <v>3.5714285714285712</v>
      </c>
    </row>
    <row r="674" spans="1:20" hidden="1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51"/>
        <v>Man</v>
      </c>
      <c r="N674">
        <f>IF(F674="",AVERAGE(Age),F674)</f>
        <v>31</v>
      </c>
      <c r="O674">
        <f>IF(J674="",AVERAGE(Fare),J674)</f>
        <v>52</v>
      </c>
      <c r="P674">
        <f>COUNTIFS(Ticket,I674)</f>
        <v>2</v>
      </c>
      <c r="Q674">
        <f t="shared" si="52"/>
        <v>26</v>
      </c>
      <c r="R674">
        <f t="shared" si="53"/>
        <v>2</v>
      </c>
      <c r="S674">
        <f t="shared" si="54"/>
        <v>2.6</v>
      </c>
      <c r="T674">
        <f t="shared" si="55"/>
        <v>2.4428571428571431</v>
      </c>
    </row>
    <row r="675" spans="1:20" hidden="1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51"/>
        <v>Man</v>
      </c>
      <c r="N675">
        <f>IF(F675="",AVERAGE(Age),F675)</f>
        <v>70</v>
      </c>
      <c r="O675">
        <f>IF(J675="",AVERAGE(Fare),J675)</f>
        <v>10.5</v>
      </c>
      <c r="P675">
        <f>COUNTIFS(Ticket,I675)</f>
        <v>1</v>
      </c>
      <c r="Q675">
        <f t="shared" si="52"/>
        <v>10.5</v>
      </c>
      <c r="R675">
        <f t="shared" si="53"/>
        <v>1</v>
      </c>
      <c r="S675">
        <f t="shared" si="54"/>
        <v>1.05</v>
      </c>
      <c r="T675">
        <f t="shared" si="55"/>
        <v>2</v>
      </c>
    </row>
    <row r="676" spans="1:20" hidden="1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51"/>
        <v>Man</v>
      </c>
      <c r="N676">
        <f>IF(F676="",AVERAGE(Age),F676)</f>
        <v>31</v>
      </c>
      <c r="O676">
        <f>IF(J676="",AVERAGE(Fare),J676)</f>
        <v>13</v>
      </c>
      <c r="P676">
        <f>COUNTIFS(Ticket,I676)</f>
        <v>1</v>
      </c>
      <c r="Q676">
        <f t="shared" si="52"/>
        <v>13</v>
      </c>
      <c r="R676">
        <f t="shared" si="53"/>
        <v>1</v>
      </c>
      <c r="S676">
        <f t="shared" si="54"/>
        <v>1.3</v>
      </c>
      <c r="T676">
        <f t="shared" si="55"/>
        <v>1.4428571428571428</v>
      </c>
    </row>
    <row r="677" spans="1:20" hidden="1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51"/>
        <v>Man</v>
      </c>
      <c r="N677">
        <f>IF(F677="",AVERAGE(Age),F677)</f>
        <v>29.881137667304014</v>
      </c>
      <c r="O677">
        <f>IF(J677="",AVERAGE(Fare),J677)</f>
        <v>0</v>
      </c>
      <c r="P677">
        <f>COUNTIFS(Ticket,I677)</f>
        <v>1</v>
      </c>
      <c r="Q677">
        <f t="shared" si="52"/>
        <v>0</v>
      </c>
      <c r="R677">
        <f t="shared" si="53"/>
        <v>1</v>
      </c>
      <c r="S677">
        <f t="shared" si="54"/>
        <v>0</v>
      </c>
      <c r="T677">
        <f t="shared" si="55"/>
        <v>1.4268733952472001</v>
      </c>
    </row>
    <row r="678" spans="1:20" hidden="1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51"/>
        <v>Man</v>
      </c>
      <c r="N678">
        <f>IF(F678="",AVERAGE(Age),F678)</f>
        <v>18</v>
      </c>
      <c r="O678">
        <f>IF(J678="",AVERAGE(Fare),J678)</f>
        <v>7.7750000000000004</v>
      </c>
      <c r="P678">
        <f>COUNTIFS(Ticket,I678)</f>
        <v>1</v>
      </c>
      <c r="Q678">
        <f t="shared" si="52"/>
        <v>7.7750000000000004</v>
      </c>
      <c r="R678">
        <f t="shared" si="53"/>
        <v>1</v>
      </c>
      <c r="S678">
        <f t="shared" si="54"/>
        <v>0.77750000000000008</v>
      </c>
      <c r="T678">
        <f t="shared" si="55"/>
        <v>1.2571428571428571</v>
      </c>
    </row>
    <row r="679" spans="1:20" hidden="1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51"/>
        <v>Man</v>
      </c>
      <c r="N679">
        <f>IF(F679="",AVERAGE(Age),F679)</f>
        <v>24.5</v>
      </c>
      <c r="O679">
        <f>IF(J679="",AVERAGE(Fare),J679)</f>
        <v>8.0500000000000007</v>
      </c>
      <c r="P679">
        <f>COUNTIFS(Ticket,I679)</f>
        <v>1</v>
      </c>
      <c r="Q679">
        <f t="shared" si="52"/>
        <v>8.0500000000000007</v>
      </c>
      <c r="R679">
        <f t="shared" si="53"/>
        <v>1</v>
      </c>
      <c r="S679">
        <f t="shared" si="54"/>
        <v>0.80500000000000005</v>
      </c>
      <c r="T679">
        <f t="shared" si="55"/>
        <v>1.35</v>
      </c>
    </row>
    <row r="680" spans="1:20" hidden="1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51"/>
        <v>Women</v>
      </c>
      <c r="N680">
        <f>IF(F680="",AVERAGE(Age),F680)</f>
        <v>18</v>
      </c>
      <c r="O680">
        <f>IF(J680="",AVERAGE(Fare),J680)</f>
        <v>9.8416999999999994</v>
      </c>
      <c r="P680">
        <f>COUNTIFS(Ticket,I680)</f>
        <v>1</v>
      </c>
      <c r="Q680">
        <f t="shared" si="52"/>
        <v>9.8416999999999994</v>
      </c>
      <c r="R680">
        <f t="shared" si="53"/>
        <v>1</v>
      </c>
      <c r="S680">
        <f t="shared" si="54"/>
        <v>0.98416999999999999</v>
      </c>
      <c r="T680">
        <f t="shared" si="55"/>
        <v>1.2571428571428571</v>
      </c>
    </row>
    <row r="681" spans="1:20" hidden="1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51"/>
        <v>Women</v>
      </c>
      <c r="N681">
        <f>IF(F681="",AVERAGE(Age),F681)</f>
        <v>43</v>
      </c>
      <c r="O681">
        <f>IF(J681="",AVERAGE(Fare),J681)</f>
        <v>46.9</v>
      </c>
      <c r="P681">
        <f>COUNTIFS(Ticket,I681)</f>
        <v>8</v>
      </c>
      <c r="Q681">
        <f t="shared" si="52"/>
        <v>5.8624999999999998</v>
      </c>
      <c r="R681">
        <f t="shared" si="53"/>
        <v>8</v>
      </c>
      <c r="S681">
        <f t="shared" si="54"/>
        <v>0.58624999999999994</v>
      </c>
      <c r="T681">
        <f t="shared" si="55"/>
        <v>8.6142857142857139</v>
      </c>
    </row>
    <row r="682" spans="1:20" hidden="1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51"/>
        <v>Man</v>
      </c>
      <c r="N682">
        <f>IF(F682="",AVERAGE(Age),F682)</f>
        <v>36</v>
      </c>
      <c r="O682">
        <f>IF(J682="",AVERAGE(Fare),J682)</f>
        <v>512.32920000000001</v>
      </c>
      <c r="P682">
        <f>COUNTIFS(Ticket,I682)</f>
        <v>4</v>
      </c>
      <c r="Q682">
        <f t="shared" si="52"/>
        <v>128.0823</v>
      </c>
      <c r="R682">
        <f t="shared" si="53"/>
        <v>2</v>
      </c>
      <c r="S682">
        <f t="shared" si="54"/>
        <v>12.80823</v>
      </c>
      <c r="T682">
        <f t="shared" si="55"/>
        <v>2.5142857142857142</v>
      </c>
    </row>
    <row r="683" spans="1:20" hidden="1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51"/>
        <v>Women</v>
      </c>
      <c r="N683">
        <f>IF(F683="",AVERAGE(Age),F683)</f>
        <v>29.881137667304014</v>
      </c>
      <c r="O683">
        <f>IF(J683="",AVERAGE(Fare),J683)</f>
        <v>8.1374999999999993</v>
      </c>
      <c r="P683">
        <f>COUNTIFS(Ticket,I683)</f>
        <v>1</v>
      </c>
      <c r="Q683">
        <f t="shared" si="52"/>
        <v>8.1374999999999993</v>
      </c>
      <c r="R683">
        <f t="shared" si="53"/>
        <v>1</v>
      </c>
      <c r="S683">
        <f t="shared" si="54"/>
        <v>0.81374999999999997</v>
      </c>
      <c r="T683">
        <f t="shared" si="55"/>
        <v>1.4268733952472001</v>
      </c>
    </row>
    <row r="684" spans="1:20" hidden="1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51"/>
        <v>Man</v>
      </c>
      <c r="N684">
        <f>IF(F684="",AVERAGE(Age),F684)</f>
        <v>27</v>
      </c>
      <c r="O684">
        <f>IF(J684="",AVERAGE(Fare),J684)</f>
        <v>76.729200000000006</v>
      </c>
      <c r="P684">
        <f>COUNTIFS(Ticket,I684)</f>
        <v>3</v>
      </c>
      <c r="Q684">
        <f t="shared" si="52"/>
        <v>25.576400000000003</v>
      </c>
      <c r="R684">
        <f t="shared" si="53"/>
        <v>1</v>
      </c>
      <c r="S684">
        <f t="shared" si="54"/>
        <v>2.5576400000000001</v>
      </c>
      <c r="T684">
        <f t="shared" si="55"/>
        <v>1.3857142857142857</v>
      </c>
    </row>
    <row r="685" spans="1:20" hidden="1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51"/>
        <v>Man</v>
      </c>
      <c r="N685">
        <f>IF(F685="",AVERAGE(Age),F685)</f>
        <v>20</v>
      </c>
      <c r="O685">
        <f>IF(J685="",AVERAGE(Fare),J685)</f>
        <v>9.2249999999999996</v>
      </c>
      <c r="P685">
        <f>COUNTIFS(Ticket,I685)</f>
        <v>1</v>
      </c>
      <c r="Q685">
        <f t="shared" si="52"/>
        <v>9.2249999999999996</v>
      </c>
      <c r="R685">
        <f t="shared" si="53"/>
        <v>1</v>
      </c>
      <c r="S685">
        <f t="shared" si="54"/>
        <v>0.92249999999999999</v>
      </c>
      <c r="T685">
        <f t="shared" si="55"/>
        <v>1.2857142857142856</v>
      </c>
    </row>
    <row r="686" spans="1:20" hidden="1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51"/>
        <v>Man</v>
      </c>
      <c r="N686">
        <f>IF(F686="",AVERAGE(Age),F686)</f>
        <v>14</v>
      </c>
      <c r="O686">
        <f>IF(J686="",AVERAGE(Fare),J686)</f>
        <v>46.9</v>
      </c>
      <c r="P686">
        <f>COUNTIFS(Ticket,I686)</f>
        <v>8</v>
      </c>
      <c r="Q686">
        <f t="shared" si="52"/>
        <v>5.8624999999999998</v>
      </c>
      <c r="R686">
        <f t="shared" si="53"/>
        <v>8</v>
      </c>
      <c r="S686">
        <f t="shared" si="54"/>
        <v>0.58624999999999994</v>
      </c>
      <c r="T686">
        <f t="shared" si="55"/>
        <v>8.1999999999999993</v>
      </c>
    </row>
    <row r="687" spans="1:20" hidden="1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51"/>
        <v>Man</v>
      </c>
      <c r="N687">
        <f>IF(F687="",AVERAGE(Age),F687)</f>
        <v>60</v>
      </c>
      <c r="O687">
        <f>IF(J687="",AVERAGE(Fare),J687)</f>
        <v>39</v>
      </c>
      <c r="P687">
        <f>COUNTIFS(Ticket,I687)</f>
        <v>3</v>
      </c>
      <c r="Q687">
        <f t="shared" si="52"/>
        <v>13</v>
      </c>
      <c r="R687">
        <f t="shared" si="53"/>
        <v>3</v>
      </c>
      <c r="S687">
        <f t="shared" si="54"/>
        <v>1.3</v>
      </c>
      <c r="T687">
        <f t="shared" si="55"/>
        <v>3.8571428571428572</v>
      </c>
    </row>
    <row r="688" spans="1:20" hidden="1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51"/>
        <v>Man</v>
      </c>
      <c r="N688">
        <f>IF(F688="",AVERAGE(Age),F688)</f>
        <v>25</v>
      </c>
      <c r="O688">
        <f>IF(J688="",AVERAGE(Fare),J688)</f>
        <v>41.5792</v>
      </c>
      <c r="P688">
        <f>COUNTIFS(Ticket,I688)</f>
        <v>4</v>
      </c>
      <c r="Q688">
        <f t="shared" si="52"/>
        <v>10.3948</v>
      </c>
      <c r="R688">
        <f t="shared" si="53"/>
        <v>4</v>
      </c>
      <c r="S688">
        <f t="shared" si="54"/>
        <v>1.03948</v>
      </c>
      <c r="T688">
        <f t="shared" si="55"/>
        <v>4.3571428571428568</v>
      </c>
    </row>
    <row r="689" spans="1:20" hidden="1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51"/>
        <v>Man</v>
      </c>
      <c r="N689">
        <f>IF(F689="",AVERAGE(Age),F689)</f>
        <v>14</v>
      </c>
      <c r="O689">
        <f>IF(J689="",AVERAGE(Fare),J689)</f>
        <v>39.6875</v>
      </c>
      <c r="P689">
        <f>COUNTIFS(Ticket,I689)</f>
        <v>7</v>
      </c>
      <c r="Q689">
        <f t="shared" si="52"/>
        <v>5.6696428571428568</v>
      </c>
      <c r="R689">
        <f t="shared" si="53"/>
        <v>6</v>
      </c>
      <c r="S689">
        <f t="shared" si="54"/>
        <v>0.5669642857142857</v>
      </c>
      <c r="T689">
        <f t="shared" si="55"/>
        <v>6.2</v>
      </c>
    </row>
    <row r="690" spans="1:20" hidden="1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51"/>
        <v>Man</v>
      </c>
      <c r="N690">
        <f>IF(F690="",AVERAGE(Age),F690)</f>
        <v>19</v>
      </c>
      <c r="O690">
        <f>IF(J690="",AVERAGE(Fare),J690)</f>
        <v>10.1708</v>
      </c>
      <c r="P690">
        <f>COUNTIFS(Ticket,I690)</f>
        <v>1</v>
      </c>
      <c r="Q690">
        <f t="shared" si="52"/>
        <v>10.1708</v>
      </c>
      <c r="R690">
        <f t="shared" si="53"/>
        <v>1</v>
      </c>
      <c r="S690">
        <f t="shared" si="54"/>
        <v>1.01708</v>
      </c>
      <c r="T690">
        <f t="shared" si="55"/>
        <v>1.2714285714285714</v>
      </c>
    </row>
    <row r="691" spans="1:20" hidden="1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51"/>
        <v>Man</v>
      </c>
      <c r="N691">
        <f>IF(F691="",AVERAGE(Age),F691)</f>
        <v>18</v>
      </c>
      <c r="O691">
        <f>IF(J691="",AVERAGE(Fare),J691)</f>
        <v>7.7957999999999998</v>
      </c>
      <c r="P691">
        <f>COUNTIFS(Ticket,I691)</f>
        <v>1</v>
      </c>
      <c r="Q691">
        <f t="shared" si="52"/>
        <v>7.7957999999999998</v>
      </c>
      <c r="R691">
        <f t="shared" si="53"/>
        <v>1</v>
      </c>
      <c r="S691">
        <f t="shared" si="54"/>
        <v>0.77957999999999994</v>
      </c>
      <c r="T691">
        <f t="shared" si="55"/>
        <v>1.2571428571428571</v>
      </c>
    </row>
    <row r="692" spans="1:20" hidden="1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51"/>
        <v>Women</v>
      </c>
      <c r="N692">
        <f>IF(F692="",AVERAGE(Age),F692)</f>
        <v>15</v>
      </c>
      <c r="O692">
        <f>IF(J692="",AVERAGE(Fare),J692)</f>
        <v>211.33750000000001</v>
      </c>
      <c r="P692">
        <f>COUNTIFS(Ticket,I692)</f>
        <v>4</v>
      </c>
      <c r="Q692">
        <f t="shared" si="52"/>
        <v>52.834375000000001</v>
      </c>
      <c r="R692">
        <f t="shared" si="53"/>
        <v>2</v>
      </c>
      <c r="S692">
        <f t="shared" si="54"/>
        <v>5.2834374999999998</v>
      </c>
      <c r="T692">
        <f t="shared" si="55"/>
        <v>2.2142857142857144</v>
      </c>
    </row>
    <row r="693" spans="1:20" hidden="1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51"/>
        <v>Man</v>
      </c>
      <c r="N693">
        <f>IF(F693="",AVERAGE(Age),F693)</f>
        <v>31</v>
      </c>
      <c r="O693">
        <f>IF(J693="",AVERAGE(Fare),J693)</f>
        <v>57</v>
      </c>
      <c r="P693">
        <f>COUNTIFS(Ticket,I693)</f>
        <v>2</v>
      </c>
      <c r="Q693">
        <f t="shared" si="52"/>
        <v>28.5</v>
      </c>
      <c r="R693">
        <f t="shared" si="53"/>
        <v>2</v>
      </c>
      <c r="S693">
        <f t="shared" si="54"/>
        <v>2.85</v>
      </c>
      <c r="T693">
        <f t="shared" si="55"/>
        <v>2.4428571428571431</v>
      </c>
    </row>
    <row r="694" spans="1:20" hidden="1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51"/>
        <v>Women</v>
      </c>
      <c r="N694">
        <f>IF(F694="",AVERAGE(Age),F694)</f>
        <v>4</v>
      </c>
      <c r="O694">
        <f>IF(J694="",AVERAGE(Fare),J694)</f>
        <v>13.416700000000001</v>
      </c>
      <c r="P694">
        <f>COUNTIFS(Ticket,I694)</f>
        <v>2</v>
      </c>
      <c r="Q694">
        <f t="shared" si="52"/>
        <v>6.7083500000000003</v>
      </c>
      <c r="R694">
        <f t="shared" si="53"/>
        <v>2</v>
      </c>
      <c r="S694">
        <f t="shared" si="54"/>
        <v>0.67083500000000007</v>
      </c>
      <c r="T694">
        <f t="shared" si="55"/>
        <v>2.0571428571428569</v>
      </c>
    </row>
    <row r="695" spans="1:20" hidden="1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51"/>
        <v>Man</v>
      </c>
      <c r="N695">
        <f>IF(F695="",AVERAGE(Age),F695)</f>
        <v>29.881137667304014</v>
      </c>
      <c r="O695">
        <f>IF(J695="",AVERAGE(Fare),J695)</f>
        <v>56.495800000000003</v>
      </c>
      <c r="P695">
        <f>COUNTIFS(Ticket,I695)</f>
        <v>8</v>
      </c>
      <c r="Q695">
        <f t="shared" si="52"/>
        <v>7.0619750000000003</v>
      </c>
      <c r="R695">
        <f t="shared" si="53"/>
        <v>1</v>
      </c>
      <c r="S695">
        <f t="shared" si="54"/>
        <v>0.70619750000000003</v>
      </c>
      <c r="T695">
        <f t="shared" si="55"/>
        <v>1.4268733952472001</v>
      </c>
    </row>
    <row r="696" spans="1:20" hidden="1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51"/>
        <v>Man</v>
      </c>
      <c r="N696">
        <f>IF(F696="",AVERAGE(Age),F696)</f>
        <v>25</v>
      </c>
      <c r="O696">
        <f>IF(J696="",AVERAGE(Fare),J696)</f>
        <v>7.2249999999999996</v>
      </c>
      <c r="P696">
        <f>COUNTIFS(Ticket,I696)</f>
        <v>1</v>
      </c>
      <c r="Q696">
        <f t="shared" si="52"/>
        <v>7.2249999999999996</v>
      </c>
      <c r="R696">
        <f t="shared" si="53"/>
        <v>1</v>
      </c>
      <c r="S696">
        <f t="shared" si="54"/>
        <v>0.72249999999999992</v>
      </c>
      <c r="T696">
        <f t="shared" si="55"/>
        <v>1.3571428571428572</v>
      </c>
    </row>
    <row r="697" spans="1:20" hidden="1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51"/>
        <v>Man</v>
      </c>
      <c r="N697">
        <f>IF(F697="",AVERAGE(Age),F697)</f>
        <v>60</v>
      </c>
      <c r="O697">
        <f>IF(J697="",AVERAGE(Fare),J697)</f>
        <v>26.55</v>
      </c>
      <c r="P697">
        <f>COUNTIFS(Ticket,I697)</f>
        <v>1</v>
      </c>
      <c r="Q697">
        <f t="shared" si="52"/>
        <v>26.55</v>
      </c>
      <c r="R697">
        <f t="shared" si="53"/>
        <v>1</v>
      </c>
      <c r="S697">
        <f t="shared" si="54"/>
        <v>2.6550000000000002</v>
      </c>
      <c r="T697">
        <f t="shared" si="55"/>
        <v>1.8571428571428572</v>
      </c>
    </row>
    <row r="698" spans="1:20" hidden="1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51"/>
        <v>Man</v>
      </c>
      <c r="N698">
        <f>IF(F698="",AVERAGE(Age),F698)</f>
        <v>52</v>
      </c>
      <c r="O698">
        <f>IF(J698="",AVERAGE(Fare),J698)</f>
        <v>13.5</v>
      </c>
      <c r="P698">
        <f>COUNTIFS(Ticket,I698)</f>
        <v>1</v>
      </c>
      <c r="Q698">
        <f t="shared" si="52"/>
        <v>13.5</v>
      </c>
      <c r="R698">
        <f t="shared" si="53"/>
        <v>1</v>
      </c>
      <c r="S698">
        <f t="shared" si="54"/>
        <v>1.35</v>
      </c>
      <c r="T698">
        <f t="shared" si="55"/>
        <v>1.7428571428571429</v>
      </c>
    </row>
    <row r="699" spans="1:20" hidden="1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51"/>
        <v>Man</v>
      </c>
      <c r="N699">
        <f>IF(F699="",AVERAGE(Age),F699)</f>
        <v>44</v>
      </c>
      <c r="O699">
        <f>IF(J699="",AVERAGE(Fare),J699)</f>
        <v>8.0500000000000007</v>
      </c>
      <c r="P699">
        <f>COUNTIFS(Ticket,I699)</f>
        <v>1</v>
      </c>
      <c r="Q699">
        <f t="shared" si="52"/>
        <v>8.0500000000000007</v>
      </c>
      <c r="R699">
        <f t="shared" si="53"/>
        <v>1</v>
      </c>
      <c r="S699">
        <f t="shared" si="54"/>
        <v>0.80500000000000005</v>
      </c>
      <c r="T699">
        <f t="shared" si="55"/>
        <v>1.6285714285714286</v>
      </c>
    </row>
    <row r="700" spans="1:20" hidden="1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51"/>
        <v>Women</v>
      </c>
      <c r="N700">
        <f>IF(F700="",AVERAGE(Age),F700)</f>
        <v>29.881137667304014</v>
      </c>
      <c r="O700">
        <f>IF(J700="",AVERAGE(Fare),J700)</f>
        <v>7.7332999999999998</v>
      </c>
      <c r="P700">
        <f>COUNTIFS(Ticket,I700)</f>
        <v>1</v>
      </c>
      <c r="Q700">
        <f t="shared" si="52"/>
        <v>7.7332999999999998</v>
      </c>
      <c r="R700">
        <f t="shared" si="53"/>
        <v>1</v>
      </c>
      <c r="S700">
        <f t="shared" si="54"/>
        <v>0.77332999999999996</v>
      </c>
      <c r="T700">
        <f t="shared" si="55"/>
        <v>1.4268733952472001</v>
      </c>
    </row>
    <row r="701" spans="1:20" hidden="1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51"/>
        <v>Man</v>
      </c>
      <c r="N701">
        <f>IF(F701="",AVERAGE(Age),F701)</f>
        <v>49</v>
      </c>
      <c r="O701">
        <f>IF(J701="",AVERAGE(Fare),J701)</f>
        <v>110.88330000000001</v>
      </c>
      <c r="P701">
        <f>COUNTIFS(Ticket,I701)</f>
        <v>4</v>
      </c>
      <c r="Q701">
        <f t="shared" si="52"/>
        <v>27.720825000000001</v>
      </c>
      <c r="R701">
        <f t="shared" si="53"/>
        <v>3</v>
      </c>
      <c r="S701">
        <f t="shared" si="54"/>
        <v>2.7720825000000002</v>
      </c>
      <c r="T701">
        <f t="shared" si="55"/>
        <v>3.7</v>
      </c>
    </row>
    <row r="702" spans="1:20" hidden="1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51"/>
        <v>Man</v>
      </c>
      <c r="N702">
        <f>IF(F702="",AVERAGE(Age),F702)</f>
        <v>42</v>
      </c>
      <c r="O702">
        <f>IF(J702="",AVERAGE(Fare),J702)</f>
        <v>7.65</v>
      </c>
      <c r="P702">
        <f>COUNTIFS(Ticket,I702)</f>
        <v>1</v>
      </c>
      <c r="Q702">
        <f t="shared" si="52"/>
        <v>7.65</v>
      </c>
      <c r="R702">
        <f t="shared" si="53"/>
        <v>1</v>
      </c>
      <c r="S702">
        <f t="shared" si="54"/>
        <v>0.76500000000000001</v>
      </c>
      <c r="T702">
        <f t="shared" si="55"/>
        <v>1.6</v>
      </c>
    </row>
    <row r="703" spans="1:20" hidden="1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51"/>
        <v>Women</v>
      </c>
      <c r="N703">
        <f>IF(F703="",AVERAGE(Age),F703)</f>
        <v>18</v>
      </c>
      <c r="O703">
        <f>IF(J703="",AVERAGE(Fare),J703)</f>
        <v>227.52500000000001</v>
      </c>
      <c r="P703">
        <f>COUNTIFS(Ticket,I703)</f>
        <v>5</v>
      </c>
      <c r="Q703">
        <f t="shared" si="52"/>
        <v>45.505000000000003</v>
      </c>
      <c r="R703">
        <f t="shared" si="53"/>
        <v>2</v>
      </c>
      <c r="S703">
        <f t="shared" si="54"/>
        <v>4.5505000000000004</v>
      </c>
      <c r="T703">
        <f t="shared" si="55"/>
        <v>2.2571428571428571</v>
      </c>
    </row>
    <row r="704" spans="1:20" hidden="1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51"/>
        <v>Man</v>
      </c>
      <c r="N704">
        <f>IF(F704="",AVERAGE(Age),F704)</f>
        <v>35</v>
      </c>
      <c r="O704">
        <f>IF(J704="",AVERAGE(Fare),J704)</f>
        <v>26.287500000000001</v>
      </c>
      <c r="P704">
        <f>COUNTIFS(Ticket,I704)</f>
        <v>1</v>
      </c>
      <c r="Q704">
        <f t="shared" si="52"/>
        <v>26.287500000000001</v>
      </c>
      <c r="R704">
        <f t="shared" si="53"/>
        <v>1</v>
      </c>
      <c r="S704">
        <f t="shared" si="54"/>
        <v>2.6287500000000001</v>
      </c>
      <c r="T704">
        <f t="shared" si="55"/>
        <v>1.5</v>
      </c>
    </row>
    <row r="705" spans="1:20" hidden="1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51"/>
        <v>Women</v>
      </c>
      <c r="N705">
        <f>IF(F705="",AVERAGE(Age),F705)</f>
        <v>18</v>
      </c>
      <c r="O705">
        <f>IF(J705="",AVERAGE(Fare),J705)</f>
        <v>14.4542</v>
      </c>
      <c r="P705">
        <f>COUNTIFS(Ticket,I705)</f>
        <v>2</v>
      </c>
      <c r="Q705">
        <f t="shared" si="52"/>
        <v>7.2271000000000001</v>
      </c>
      <c r="R705">
        <f t="shared" si="53"/>
        <v>2</v>
      </c>
      <c r="S705">
        <f t="shared" si="54"/>
        <v>0.72270999999999996</v>
      </c>
      <c r="T705">
        <f t="shared" si="55"/>
        <v>2.2571428571428571</v>
      </c>
    </row>
    <row r="706" spans="1:20" hidden="1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51"/>
        <v>Man</v>
      </c>
      <c r="N706">
        <f>IF(F706="",AVERAGE(Age),F706)</f>
        <v>25</v>
      </c>
      <c r="O706">
        <f>IF(J706="",AVERAGE(Fare),J706)</f>
        <v>7.7416999999999998</v>
      </c>
      <c r="P706">
        <f>COUNTIFS(Ticket,I706)</f>
        <v>1</v>
      </c>
      <c r="Q706">
        <f t="shared" si="52"/>
        <v>7.7416999999999998</v>
      </c>
      <c r="R706">
        <f t="shared" si="53"/>
        <v>1</v>
      </c>
      <c r="S706">
        <f t="shared" si="54"/>
        <v>0.77417000000000002</v>
      </c>
      <c r="T706">
        <f t="shared" si="55"/>
        <v>1.3571428571428572</v>
      </c>
    </row>
    <row r="707" spans="1:20" hidden="1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51"/>
        <v>Man</v>
      </c>
      <c r="N707">
        <f>IF(F707="",AVERAGE(Age),F707)</f>
        <v>26</v>
      </c>
      <c r="O707">
        <f>IF(J707="",AVERAGE(Fare),J707)</f>
        <v>7.8541999999999996</v>
      </c>
      <c r="P707">
        <f>COUNTIFS(Ticket,I707)</f>
        <v>1</v>
      </c>
      <c r="Q707">
        <f t="shared" si="52"/>
        <v>7.8541999999999996</v>
      </c>
      <c r="R707">
        <f t="shared" si="53"/>
        <v>2</v>
      </c>
      <c r="S707">
        <f t="shared" si="54"/>
        <v>0.78542000000000001</v>
      </c>
      <c r="T707">
        <f t="shared" si="55"/>
        <v>2.3714285714285714</v>
      </c>
    </row>
    <row r="708" spans="1:20" hidden="1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56">IF(IFERROR(FIND("Master",D708),0)&gt;0,"Boy",IF(E708="female","Women","Man"))</f>
        <v>Man</v>
      </c>
      <c r="N708">
        <f>IF(F708="",AVERAGE(Age),F708)</f>
        <v>39</v>
      </c>
      <c r="O708">
        <f>IF(J708="",AVERAGE(Fare),J708)</f>
        <v>26</v>
      </c>
      <c r="P708">
        <f>COUNTIFS(Ticket,I708)</f>
        <v>2</v>
      </c>
      <c r="Q708">
        <f t="shared" ref="Q708:Q771" si="57">O708/P708</f>
        <v>13</v>
      </c>
      <c r="R708">
        <f t="shared" ref="R708:R771" si="58">SUM(G708:H708)+1</f>
        <v>1</v>
      </c>
      <c r="S708">
        <f t="shared" ref="S708:S771" si="59">O708/(P708*10)</f>
        <v>1.3</v>
      </c>
      <c r="T708">
        <f t="shared" ref="T708:T771" si="60">R708+(N708/70)</f>
        <v>1.5571428571428572</v>
      </c>
    </row>
    <row r="709" spans="1:20" hidden="1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56"/>
        <v>Women</v>
      </c>
      <c r="N709">
        <f>IF(F709="",AVERAGE(Age),F709)</f>
        <v>45</v>
      </c>
      <c r="O709">
        <f>IF(J709="",AVERAGE(Fare),J709)</f>
        <v>13.5</v>
      </c>
      <c r="P709">
        <f>COUNTIFS(Ticket,I709)</f>
        <v>1</v>
      </c>
      <c r="Q709">
        <f t="shared" si="57"/>
        <v>13.5</v>
      </c>
      <c r="R709">
        <f t="shared" si="58"/>
        <v>1</v>
      </c>
      <c r="S709">
        <f t="shared" si="59"/>
        <v>1.35</v>
      </c>
      <c r="T709">
        <f t="shared" si="60"/>
        <v>1.6428571428571428</v>
      </c>
    </row>
    <row r="710" spans="1:20" hidden="1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56"/>
        <v>Man</v>
      </c>
      <c r="N710">
        <f>IF(F710="",AVERAGE(Age),F710)</f>
        <v>42</v>
      </c>
      <c r="O710">
        <f>IF(J710="",AVERAGE(Fare),J710)</f>
        <v>26.287500000000001</v>
      </c>
      <c r="P710">
        <f>COUNTIFS(Ticket,I710)</f>
        <v>1</v>
      </c>
      <c r="Q710">
        <f t="shared" si="57"/>
        <v>26.287500000000001</v>
      </c>
      <c r="R710">
        <f t="shared" si="58"/>
        <v>1</v>
      </c>
      <c r="S710">
        <f t="shared" si="59"/>
        <v>2.6287500000000001</v>
      </c>
      <c r="T710">
        <f t="shared" si="60"/>
        <v>1.6</v>
      </c>
    </row>
    <row r="711" spans="1:20" hidden="1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56"/>
        <v>Women</v>
      </c>
      <c r="N711">
        <f>IF(F711="",AVERAGE(Age),F711)</f>
        <v>22</v>
      </c>
      <c r="O711">
        <f>IF(J711="",AVERAGE(Fare),J711)</f>
        <v>151.55000000000001</v>
      </c>
      <c r="P711">
        <f>COUNTIFS(Ticket,I711)</f>
        <v>6</v>
      </c>
      <c r="Q711">
        <f t="shared" si="57"/>
        <v>25.258333333333336</v>
      </c>
      <c r="R711">
        <f t="shared" si="58"/>
        <v>1</v>
      </c>
      <c r="S711">
        <f t="shared" si="59"/>
        <v>2.5258333333333334</v>
      </c>
      <c r="T711">
        <f t="shared" si="60"/>
        <v>1.3142857142857143</v>
      </c>
    </row>
    <row r="712" spans="1:20" hidden="1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56"/>
        <v>Boy</v>
      </c>
      <c r="N712">
        <f>IF(F712="",AVERAGE(Age),F712)</f>
        <v>29.881137667304014</v>
      </c>
      <c r="O712">
        <f>IF(J712="",AVERAGE(Fare),J712)</f>
        <v>15.245799999999999</v>
      </c>
      <c r="P712">
        <f>COUNTIFS(Ticket,I712)</f>
        <v>3</v>
      </c>
      <c r="Q712">
        <f t="shared" si="57"/>
        <v>5.0819333333333327</v>
      </c>
      <c r="R712">
        <f t="shared" si="58"/>
        <v>3</v>
      </c>
      <c r="S712">
        <f t="shared" si="59"/>
        <v>0.50819333333333327</v>
      </c>
      <c r="T712">
        <f t="shared" si="60"/>
        <v>3.4268733952472004</v>
      </c>
    </row>
    <row r="713" spans="1:20" hidden="1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56"/>
        <v>Women</v>
      </c>
      <c r="N713">
        <f>IF(F713="",AVERAGE(Age),F713)</f>
        <v>24</v>
      </c>
      <c r="O713">
        <f>IF(J713="",AVERAGE(Fare),J713)</f>
        <v>49.504199999999997</v>
      </c>
      <c r="P713">
        <f>COUNTIFS(Ticket,I713)</f>
        <v>1</v>
      </c>
      <c r="Q713">
        <f t="shared" si="57"/>
        <v>49.504199999999997</v>
      </c>
      <c r="R713">
        <f t="shared" si="58"/>
        <v>1</v>
      </c>
      <c r="S713">
        <f t="shared" si="59"/>
        <v>4.9504199999999994</v>
      </c>
      <c r="T713">
        <f t="shared" si="60"/>
        <v>1.342857142857143</v>
      </c>
    </row>
    <row r="714" spans="1:20" hidden="1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56"/>
        <v>Man</v>
      </c>
      <c r="N714">
        <f>IF(F714="",AVERAGE(Age),F714)</f>
        <v>29.881137667304014</v>
      </c>
      <c r="O714">
        <f>IF(J714="",AVERAGE(Fare),J714)</f>
        <v>26.55</v>
      </c>
      <c r="P714">
        <f>COUNTIFS(Ticket,I714)</f>
        <v>1</v>
      </c>
      <c r="Q714">
        <f t="shared" si="57"/>
        <v>26.55</v>
      </c>
      <c r="R714">
        <f t="shared" si="58"/>
        <v>1</v>
      </c>
      <c r="S714">
        <f t="shared" si="59"/>
        <v>2.6550000000000002</v>
      </c>
      <c r="T714">
        <f t="shared" si="60"/>
        <v>1.4268733952472001</v>
      </c>
    </row>
    <row r="715" spans="1:20" hidden="1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56"/>
        <v>Man</v>
      </c>
      <c r="N715">
        <f>IF(F715="",AVERAGE(Age),F715)</f>
        <v>48</v>
      </c>
      <c r="O715">
        <f>IF(J715="",AVERAGE(Fare),J715)</f>
        <v>52</v>
      </c>
      <c r="P715">
        <f>COUNTIFS(Ticket,I715)</f>
        <v>2</v>
      </c>
      <c r="Q715">
        <f t="shared" si="57"/>
        <v>26</v>
      </c>
      <c r="R715">
        <f t="shared" si="58"/>
        <v>2</v>
      </c>
      <c r="S715">
        <f t="shared" si="59"/>
        <v>2.6</v>
      </c>
      <c r="T715">
        <f t="shared" si="60"/>
        <v>2.6857142857142859</v>
      </c>
    </row>
    <row r="716" spans="1:20" hidden="1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56"/>
        <v>Man</v>
      </c>
      <c r="N716">
        <f>IF(F716="",AVERAGE(Age),F716)</f>
        <v>29</v>
      </c>
      <c r="O716">
        <f>IF(J716="",AVERAGE(Fare),J716)</f>
        <v>9.4832999999999998</v>
      </c>
      <c r="P716">
        <f>COUNTIFS(Ticket,I716)</f>
        <v>1</v>
      </c>
      <c r="Q716">
        <f t="shared" si="57"/>
        <v>9.4832999999999998</v>
      </c>
      <c r="R716">
        <f t="shared" si="58"/>
        <v>1</v>
      </c>
      <c r="S716">
        <f t="shared" si="59"/>
        <v>0.94833000000000001</v>
      </c>
      <c r="T716">
        <f t="shared" si="60"/>
        <v>1.4142857142857144</v>
      </c>
    </row>
    <row r="717" spans="1:20" hidden="1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56"/>
        <v>Man</v>
      </c>
      <c r="N717">
        <f>IF(F717="",AVERAGE(Age),F717)</f>
        <v>52</v>
      </c>
      <c r="O717">
        <f>IF(J717="",AVERAGE(Fare),J717)</f>
        <v>13</v>
      </c>
      <c r="P717">
        <f>COUNTIFS(Ticket,I717)</f>
        <v>2</v>
      </c>
      <c r="Q717">
        <f t="shared" si="57"/>
        <v>6.5</v>
      </c>
      <c r="R717">
        <f t="shared" si="58"/>
        <v>1</v>
      </c>
      <c r="S717">
        <f t="shared" si="59"/>
        <v>0.65</v>
      </c>
      <c r="T717">
        <f t="shared" si="60"/>
        <v>1.7428571428571429</v>
      </c>
    </row>
    <row r="718" spans="1:20" hidden="1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56"/>
        <v>Man</v>
      </c>
      <c r="N718">
        <f>IF(F718="",AVERAGE(Age),F718)</f>
        <v>19</v>
      </c>
      <c r="O718">
        <f>IF(J718="",AVERAGE(Fare),J718)</f>
        <v>7.65</v>
      </c>
      <c r="P718">
        <f>COUNTIFS(Ticket,I718)</f>
        <v>1</v>
      </c>
      <c r="Q718">
        <f t="shared" si="57"/>
        <v>7.65</v>
      </c>
      <c r="R718">
        <f t="shared" si="58"/>
        <v>1</v>
      </c>
      <c r="S718">
        <f t="shared" si="59"/>
        <v>0.76500000000000001</v>
      </c>
      <c r="T718">
        <f t="shared" si="60"/>
        <v>1.2714285714285714</v>
      </c>
    </row>
    <row r="719" spans="1:20" hidden="1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56"/>
        <v>Women</v>
      </c>
      <c r="N719">
        <f>IF(F719="",AVERAGE(Age),F719)</f>
        <v>38</v>
      </c>
      <c r="O719">
        <f>IF(J719="",AVERAGE(Fare),J719)</f>
        <v>227.52500000000001</v>
      </c>
      <c r="P719">
        <f>COUNTIFS(Ticket,I719)</f>
        <v>5</v>
      </c>
      <c r="Q719">
        <f t="shared" si="57"/>
        <v>45.505000000000003</v>
      </c>
      <c r="R719">
        <f t="shared" si="58"/>
        <v>1</v>
      </c>
      <c r="S719">
        <f t="shared" si="59"/>
        <v>4.5505000000000004</v>
      </c>
      <c r="T719">
        <f t="shared" si="60"/>
        <v>1.5428571428571427</v>
      </c>
    </row>
    <row r="720" spans="1:20" hidden="1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56"/>
        <v>Women</v>
      </c>
      <c r="N720">
        <f>IF(F720="",AVERAGE(Age),F720)</f>
        <v>27</v>
      </c>
      <c r="O720">
        <f>IF(J720="",AVERAGE(Fare),J720)</f>
        <v>10.5</v>
      </c>
      <c r="P720">
        <f>COUNTIFS(Ticket,I720)</f>
        <v>1</v>
      </c>
      <c r="Q720">
        <f t="shared" si="57"/>
        <v>10.5</v>
      </c>
      <c r="R720">
        <f t="shared" si="58"/>
        <v>1</v>
      </c>
      <c r="S720">
        <f t="shared" si="59"/>
        <v>1.05</v>
      </c>
      <c r="T720">
        <f t="shared" si="60"/>
        <v>1.3857142857142857</v>
      </c>
    </row>
    <row r="721" spans="1:20" hidden="1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56"/>
        <v>Man</v>
      </c>
      <c r="N721">
        <f>IF(F721="",AVERAGE(Age),F721)</f>
        <v>29.881137667304014</v>
      </c>
      <c r="O721">
        <f>IF(J721="",AVERAGE(Fare),J721)</f>
        <v>15.5</v>
      </c>
      <c r="P721">
        <f>COUNTIFS(Ticket,I721)</f>
        <v>2</v>
      </c>
      <c r="Q721">
        <f t="shared" si="57"/>
        <v>7.75</v>
      </c>
      <c r="R721">
        <f t="shared" si="58"/>
        <v>1</v>
      </c>
      <c r="S721">
        <f t="shared" si="59"/>
        <v>0.77500000000000002</v>
      </c>
      <c r="T721">
        <f t="shared" si="60"/>
        <v>1.4268733952472001</v>
      </c>
    </row>
    <row r="722" spans="1:20" hidden="1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56"/>
        <v>Man</v>
      </c>
      <c r="N722">
        <f>IF(F722="",AVERAGE(Age),F722)</f>
        <v>33</v>
      </c>
      <c r="O722">
        <f>IF(J722="",AVERAGE(Fare),J722)</f>
        <v>7.7750000000000004</v>
      </c>
      <c r="P722">
        <f>COUNTIFS(Ticket,I722)</f>
        <v>1</v>
      </c>
      <c r="Q722">
        <f t="shared" si="57"/>
        <v>7.7750000000000004</v>
      </c>
      <c r="R722">
        <f t="shared" si="58"/>
        <v>1</v>
      </c>
      <c r="S722">
        <f t="shared" si="59"/>
        <v>0.77750000000000008</v>
      </c>
      <c r="T722">
        <f t="shared" si="60"/>
        <v>1.4714285714285715</v>
      </c>
    </row>
    <row r="723" spans="1:20" hidden="1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56"/>
        <v>Women</v>
      </c>
      <c r="N723">
        <f>IF(F723="",AVERAGE(Age),F723)</f>
        <v>6</v>
      </c>
      <c r="O723">
        <f>IF(J723="",AVERAGE(Fare),J723)</f>
        <v>33</v>
      </c>
      <c r="P723">
        <f>COUNTIFS(Ticket,I723)</f>
        <v>3</v>
      </c>
      <c r="Q723">
        <f t="shared" si="57"/>
        <v>11</v>
      </c>
      <c r="R723">
        <f t="shared" si="58"/>
        <v>2</v>
      </c>
      <c r="S723">
        <f t="shared" si="59"/>
        <v>1.1000000000000001</v>
      </c>
      <c r="T723">
        <f t="shared" si="60"/>
        <v>2.0857142857142859</v>
      </c>
    </row>
    <row r="724" spans="1:20" hidden="1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56"/>
        <v>Man</v>
      </c>
      <c r="N724">
        <f>IF(F724="",AVERAGE(Age),F724)</f>
        <v>17</v>
      </c>
      <c r="O724">
        <f>IF(J724="",AVERAGE(Fare),J724)</f>
        <v>7.0541999999999998</v>
      </c>
      <c r="P724">
        <f>COUNTIFS(Ticket,I724)</f>
        <v>1</v>
      </c>
      <c r="Q724">
        <f t="shared" si="57"/>
        <v>7.0541999999999998</v>
      </c>
      <c r="R724">
        <f t="shared" si="58"/>
        <v>2</v>
      </c>
      <c r="S724">
        <f t="shared" si="59"/>
        <v>0.70541999999999994</v>
      </c>
      <c r="T724">
        <f t="shared" si="60"/>
        <v>2.2428571428571429</v>
      </c>
    </row>
    <row r="725" spans="1:20" hidden="1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56"/>
        <v>Man</v>
      </c>
      <c r="N725">
        <f>IF(F725="",AVERAGE(Age),F725)</f>
        <v>34</v>
      </c>
      <c r="O725">
        <f>IF(J725="",AVERAGE(Fare),J725)</f>
        <v>13</v>
      </c>
      <c r="P725">
        <f>COUNTIFS(Ticket,I725)</f>
        <v>1</v>
      </c>
      <c r="Q725">
        <f t="shared" si="57"/>
        <v>13</v>
      </c>
      <c r="R725">
        <f t="shared" si="58"/>
        <v>1</v>
      </c>
      <c r="S725">
        <f t="shared" si="59"/>
        <v>1.3</v>
      </c>
      <c r="T725">
        <f t="shared" si="60"/>
        <v>1.4857142857142858</v>
      </c>
    </row>
    <row r="726" spans="1:20" hidden="1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56"/>
        <v>Man</v>
      </c>
      <c r="N726">
        <f>IF(F726="",AVERAGE(Age),F726)</f>
        <v>50</v>
      </c>
      <c r="O726">
        <f>IF(J726="",AVERAGE(Fare),J726)</f>
        <v>13</v>
      </c>
      <c r="P726">
        <f>COUNTIFS(Ticket,I726)</f>
        <v>1</v>
      </c>
      <c r="Q726">
        <f t="shared" si="57"/>
        <v>13</v>
      </c>
      <c r="R726">
        <f t="shared" si="58"/>
        <v>1</v>
      </c>
      <c r="S726">
        <f t="shared" si="59"/>
        <v>1.3</v>
      </c>
      <c r="T726">
        <f t="shared" si="60"/>
        <v>1.7142857142857144</v>
      </c>
    </row>
    <row r="727" spans="1:20" hidden="1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56"/>
        <v>Man</v>
      </c>
      <c r="N727">
        <f>IF(F727="",AVERAGE(Age),F727)</f>
        <v>27</v>
      </c>
      <c r="O727">
        <f>IF(J727="",AVERAGE(Fare),J727)</f>
        <v>53.1</v>
      </c>
      <c r="P727">
        <f>COUNTIFS(Ticket,I727)</f>
        <v>2</v>
      </c>
      <c r="Q727">
        <f t="shared" si="57"/>
        <v>26.55</v>
      </c>
      <c r="R727">
        <f t="shared" si="58"/>
        <v>2</v>
      </c>
      <c r="S727">
        <f t="shared" si="59"/>
        <v>2.6550000000000002</v>
      </c>
      <c r="T727">
        <f t="shared" si="60"/>
        <v>2.3857142857142857</v>
      </c>
    </row>
    <row r="728" spans="1:20" hidden="1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56"/>
        <v>Man</v>
      </c>
      <c r="N728">
        <f>IF(F728="",AVERAGE(Age),F728)</f>
        <v>20</v>
      </c>
      <c r="O728">
        <f>IF(J728="",AVERAGE(Fare),J728)</f>
        <v>8.6624999999999996</v>
      </c>
      <c r="P728">
        <f>COUNTIFS(Ticket,I728)</f>
        <v>1</v>
      </c>
      <c r="Q728">
        <f t="shared" si="57"/>
        <v>8.6624999999999996</v>
      </c>
      <c r="R728">
        <f t="shared" si="58"/>
        <v>1</v>
      </c>
      <c r="S728">
        <f t="shared" si="59"/>
        <v>0.86624999999999996</v>
      </c>
      <c r="T728">
        <f t="shared" si="60"/>
        <v>1.2857142857142856</v>
      </c>
    </row>
    <row r="729" spans="1:20" hidden="1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56"/>
        <v>Women</v>
      </c>
      <c r="N729">
        <f>IF(F729="",AVERAGE(Age),F729)</f>
        <v>30</v>
      </c>
      <c r="O729">
        <f>IF(J729="",AVERAGE(Fare),J729)</f>
        <v>21</v>
      </c>
      <c r="P729">
        <f>COUNTIFS(Ticket,I729)</f>
        <v>2</v>
      </c>
      <c r="Q729">
        <f t="shared" si="57"/>
        <v>10.5</v>
      </c>
      <c r="R729">
        <f t="shared" si="58"/>
        <v>4</v>
      </c>
      <c r="S729">
        <f t="shared" si="59"/>
        <v>1.05</v>
      </c>
      <c r="T729">
        <f t="shared" si="60"/>
        <v>4.4285714285714288</v>
      </c>
    </row>
    <row r="730" spans="1:20" hidden="1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56"/>
        <v>Women</v>
      </c>
      <c r="N730">
        <f>IF(F730="",AVERAGE(Age),F730)</f>
        <v>29.881137667304014</v>
      </c>
      <c r="O730">
        <f>IF(J730="",AVERAGE(Fare),J730)</f>
        <v>7.7374999999999998</v>
      </c>
      <c r="P730">
        <f>COUNTIFS(Ticket,I730)</f>
        <v>1</v>
      </c>
      <c r="Q730">
        <f t="shared" si="57"/>
        <v>7.7374999999999998</v>
      </c>
      <c r="R730">
        <f t="shared" si="58"/>
        <v>1</v>
      </c>
      <c r="S730">
        <f t="shared" si="59"/>
        <v>0.77374999999999994</v>
      </c>
      <c r="T730">
        <f t="shared" si="60"/>
        <v>1.4268733952472001</v>
      </c>
    </row>
    <row r="731" spans="1:20" hidden="1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56"/>
        <v>Man</v>
      </c>
      <c r="N731">
        <f>IF(F731="",AVERAGE(Age),F731)</f>
        <v>25</v>
      </c>
      <c r="O731">
        <f>IF(J731="",AVERAGE(Fare),J731)</f>
        <v>26</v>
      </c>
      <c r="P731">
        <f>COUNTIFS(Ticket,I731)</f>
        <v>2</v>
      </c>
      <c r="Q731">
        <f t="shared" si="57"/>
        <v>13</v>
      </c>
      <c r="R731">
        <f t="shared" si="58"/>
        <v>2</v>
      </c>
      <c r="S731">
        <f t="shared" si="59"/>
        <v>1.3</v>
      </c>
      <c r="T731">
        <f t="shared" si="60"/>
        <v>2.3571428571428572</v>
      </c>
    </row>
    <row r="732" spans="1:20" hidden="1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56"/>
        <v>Women</v>
      </c>
      <c r="N732">
        <f>IF(F732="",AVERAGE(Age),F732)</f>
        <v>25</v>
      </c>
      <c r="O732">
        <f>IF(J732="",AVERAGE(Fare),J732)</f>
        <v>7.9249999999999998</v>
      </c>
      <c r="P732">
        <f>COUNTIFS(Ticket,I732)</f>
        <v>1</v>
      </c>
      <c r="Q732">
        <f t="shared" si="57"/>
        <v>7.9249999999999998</v>
      </c>
      <c r="R732">
        <f t="shared" si="58"/>
        <v>2</v>
      </c>
      <c r="S732">
        <f t="shared" si="59"/>
        <v>0.79249999999999998</v>
      </c>
      <c r="T732">
        <f t="shared" si="60"/>
        <v>2.3571428571428572</v>
      </c>
    </row>
    <row r="733" spans="1:20" hidden="1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56"/>
        <v>Women</v>
      </c>
      <c r="N733">
        <f>IF(F733="",AVERAGE(Age),F733)</f>
        <v>29</v>
      </c>
      <c r="O733">
        <f>IF(J733="",AVERAGE(Fare),J733)</f>
        <v>211.33750000000001</v>
      </c>
      <c r="P733">
        <f>COUNTIFS(Ticket,I733)</f>
        <v>4</v>
      </c>
      <c r="Q733">
        <f t="shared" si="57"/>
        <v>52.834375000000001</v>
      </c>
      <c r="R733">
        <f t="shared" si="58"/>
        <v>1</v>
      </c>
      <c r="S733">
        <f t="shared" si="59"/>
        <v>5.2834374999999998</v>
      </c>
      <c r="T733">
        <f t="shared" si="60"/>
        <v>1.4142857142857144</v>
      </c>
    </row>
    <row r="734" spans="1:20" hidden="1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56"/>
        <v>Man</v>
      </c>
      <c r="N734">
        <f>IF(F734="",AVERAGE(Age),F734)</f>
        <v>11</v>
      </c>
      <c r="O734">
        <f>IF(J734="",AVERAGE(Fare),J734)</f>
        <v>18.787500000000001</v>
      </c>
      <c r="P734">
        <f>COUNTIFS(Ticket,I734)</f>
        <v>2</v>
      </c>
      <c r="Q734">
        <f t="shared" si="57"/>
        <v>9.3937500000000007</v>
      </c>
      <c r="R734">
        <f t="shared" si="58"/>
        <v>1</v>
      </c>
      <c r="S734">
        <f t="shared" si="59"/>
        <v>0.93937500000000007</v>
      </c>
      <c r="T734">
        <f t="shared" si="60"/>
        <v>1.157142857142857</v>
      </c>
    </row>
    <row r="735" spans="1:20" hidden="1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56"/>
        <v>Man</v>
      </c>
      <c r="N735">
        <f>IF(F735="",AVERAGE(Age),F735)</f>
        <v>29.881137667304014</v>
      </c>
      <c r="O735">
        <f>IF(J735="",AVERAGE(Fare),J735)</f>
        <v>0</v>
      </c>
      <c r="P735">
        <f>COUNTIFS(Ticket,I735)</f>
        <v>1</v>
      </c>
      <c r="Q735">
        <f t="shared" si="57"/>
        <v>0</v>
      </c>
      <c r="R735">
        <f t="shared" si="58"/>
        <v>1</v>
      </c>
      <c r="S735">
        <f t="shared" si="59"/>
        <v>0</v>
      </c>
      <c r="T735">
        <f t="shared" si="60"/>
        <v>1.4268733952472001</v>
      </c>
    </row>
    <row r="736" spans="1:20" hidden="1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56"/>
        <v>Man</v>
      </c>
      <c r="N736">
        <f>IF(F736="",AVERAGE(Age),F736)</f>
        <v>23</v>
      </c>
      <c r="O736">
        <f>IF(J736="",AVERAGE(Fare),J736)</f>
        <v>13</v>
      </c>
      <c r="P736">
        <f>COUNTIFS(Ticket,I736)</f>
        <v>1</v>
      </c>
      <c r="Q736">
        <f t="shared" si="57"/>
        <v>13</v>
      </c>
      <c r="R736">
        <f t="shared" si="58"/>
        <v>1</v>
      </c>
      <c r="S736">
        <f t="shared" si="59"/>
        <v>1.3</v>
      </c>
      <c r="T736">
        <f t="shared" si="60"/>
        <v>1.3285714285714285</v>
      </c>
    </row>
    <row r="737" spans="1:20" hidden="1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56"/>
        <v>Man</v>
      </c>
      <c r="N737">
        <f>IF(F737="",AVERAGE(Age),F737)</f>
        <v>23</v>
      </c>
      <c r="O737">
        <f>IF(J737="",AVERAGE(Fare),J737)</f>
        <v>13</v>
      </c>
      <c r="P737">
        <f>COUNTIFS(Ticket,I737)</f>
        <v>1</v>
      </c>
      <c r="Q737">
        <f t="shared" si="57"/>
        <v>13</v>
      </c>
      <c r="R737">
        <f t="shared" si="58"/>
        <v>1</v>
      </c>
      <c r="S737">
        <f t="shared" si="59"/>
        <v>1.3</v>
      </c>
      <c r="T737">
        <f t="shared" si="60"/>
        <v>1.3285714285714285</v>
      </c>
    </row>
    <row r="738" spans="1:20" hidden="1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56"/>
        <v>Man</v>
      </c>
      <c r="N738">
        <f>IF(F738="",AVERAGE(Age),F738)</f>
        <v>28.5</v>
      </c>
      <c r="O738">
        <f>IF(J738="",AVERAGE(Fare),J738)</f>
        <v>16.100000000000001</v>
      </c>
      <c r="P738">
        <f>COUNTIFS(Ticket,I738)</f>
        <v>2</v>
      </c>
      <c r="Q738">
        <f t="shared" si="57"/>
        <v>8.0500000000000007</v>
      </c>
      <c r="R738">
        <f t="shared" si="58"/>
        <v>1</v>
      </c>
      <c r="S738">
        <f t="shared" si="59"/>
        <v>0.80500000000000005</v>
      </c>
      <c r="T738">
        <f t="shared" si="60"/>
        <v>1.407142857142857</v>
      </c>
    </row>
    <row r="739" spans="1:20" hidden="1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56"/>
        <v>Women</v>
      </c>
      <c r="N739">
        <f>IF(F739="",AVERAGE(Age),F739)</f>
        <v>48</v>
      </c>
      <c r="O739">
        <f>IF(J739="",AVERAGE(Fare),J739)</f>
        <v>34.375</v>
      </c>
      <c r="P739">
        <f>COUNTIFS(Ticket,I739)</f>
        <v>5</v>
      </c>
      <c r="Q739">
        <f t="shared" si="57"/>
        <v>6.875</v>
      </c>
      <c r="R739">
        <f t="shared" si="58"/>
        <v>5</v>
      </c>
      <c r="S739">
        <f t="shared" si="59"/>
        <v>0.6875</v>
      </c>
      <c r="T739">
        <f t="shared" si="60"/>
        <v>5.6857142857142859</v>
      </c>
    </row>
    <row r="740" spans="1:20" hidden="1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56"/>
        <v>Man</v>
      </c>
      <c r="N740">
        <f>IF(F740="",AVERAGE(Age),F740)</f>
        <v>35</v>
      </c>
      <c r="O740">
        <f>IF(J740="",AVERAGE(Fare),J740)</f>
        <v>512.32920000000001</v>
      </c>
      <c r="P740">
        <f>COUNTIFS(Ticket,I740)</f>
        <v>4</v>
      </c>
      <c r="Q740">
        <f t="shared" si="57"/>
        <v>128.0823</v>
      </c>
      <c r="R740">
        <f t="shared" si="58"/>
        <v>1</v>
      </c>
      <c r="S740">
        <f t="shared" si="59"/>
        <v>12.80823</v>
      </c>
      <c r="T740">
        <f t="shared" si="60"/>
        <v>1.5</v>
      </c>
    </row>
    <row r="741" spans="1:20" hidden="1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56"/>
        <v>Man</v>
      </c>
      <c r="N741">
        <f>IF(F741="",AVERAGE(Age),F741)</f>
        <v>29.881137667304014</v>
      </c>
      <c r="O741">
        <f>IF(J741="",AVERAGE(Fare),J741)</f>
        <v>7.8958000000000004</v>
      </c>
      <c r="P741">
        <f>COUNTIFS(Ticket,I741)</f>
        <v>1</v>
      </c>
      <c r="Q741">
        <f t="shared" si="57"/>
        <v>7.8958000000000004</v>
      </c>
      <c r="R741">
        <f t="shared" si="58"/>
        <v>1</v>
      </c>
      <c r="S741">
        <f t="shared" si="59"/>
        <v>0.78958000000000006</v>
      </c>
      <c r="T741">
        <f t="shared" si="60"/>
        <v>1.4268733952472001</v>
      </c>
    </row>
    <row r="742" spans="1:20" hidden="1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56"/>
        <v>Man</v>
      </c>
      <c r="N742">
        <f>IF(F742="",AVERAGE(Age),F742)</f>
        <v>29.881137667304014</v>
      </c>
      <c r="O742">
        <f>IF(J742="",AVERAGE(Fare),J742)</f>
        <v>7.8958000000000004</v>
      </c>
      <c r="P742">
        <f>COUNTIFS(Ticket,I742)</f>
        <v>1</v>
      </c>
      <c r="Q742">
        <f t="shared" si="57"/>
        <v>7.8958000000000004</v>
      </c>
      <c r="R742">
        <f t="shared" si="58"/>
        <v>1</v>
      </c>
      <c r="S742">
        <f t="shared" si="59"/>
        <v>0.78958000000000006</v>
      </c>
      <c r="T742">
        <f t="shared" si="60"/>
        <v>1.4268733952472001</v>
      </c>
    </row>
    <row r="743" spans="1:20" hidden="1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56"/>
        <v>Man</v>
      </c>
      <c r="N743">
        <f>IF(F743="",AVERAGE(Age),F743)</f>
        <v>29.881137667304014</v>
      </c>
      <c r="O743">
        <f>IF(J743="",AVERAGE(Fare),J743)</f>
        <v>30</v>
      </c>
      <c r="P743">
        <f>COUNTIFS(Ticket,I743)</f>
        <v>1</v>
      </c>
      <c r="Q743">
        <f t="shared" si="57"/>
        <v>30</v>
      </c>
      <c r="R743">
        <f t="shared" si="58"/>
        <v>1</v>
      </c>
      <c r="S743">
        <f t="shared" si="59"/>
        <v>3</v>
      </c>
      <c r="T743">
        <f t="shared" si="60"/>
        <v>1.4268733952472001</v>
      </c>
    </row>
    <row r="744" spans="1:20" hidden="1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56"/>
        <v>Man</v>
      </c>
      <c r="N744">
        <f>IF(F744="",AVERAGE(Age),F744)</f>
        <v>36</v>
      </c>
      <c r="O744">
        <f>IF(J744="",AVERAGE(Fare),J744)</f>
        <v>78.849999999999994</v>
      </c>
      <c r="P744">
        <f>COUNTIFS(Ticket,I744)</f>
        <v>3</v>
      </c>
      <c r="Q744">
        <f t="shared" si="57"/>
        <v>26.283333333333331</v>
      </c>
      <c r="R744">
        <f t="shared" si="58"/>
        <v>2</v>
      </c>
      <c r="S744">
        <f t="shared" si="59"/>
        <v>2.628333333333333</v>
      </c>
      <c r="T744">
        <f t="shared" si="60"/>
        <v>2.5142857142857142</v>
      </c>
    </row>
    <row r="745" spans="1:20" hidden="1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56"/>
        <v>Women</v>
      </c>
      <c r="N745">
        <f>IF(F745="",AVERAGE(Age),F745)</f>
        <v>21</v>
      </c>
      <c r="O745">
        <f>IF(J745="",AVERAGE(Fare),J745)</f>
        <v>262.375</v>
      </c>
      <c r="P745">
        <f>COUNTIFS(Ticket,I745)</f>
        <v>7</v>
      </c>
      <c r="Q745">
        <f t="shared" si="57"/>
        <v>37.482142857142854</v>
      </c>
      <c r="R745">
        <f t="shared" si="58"/>
        <v>5</v>
      </c>
      <c r="S745">
        <f t="shared" si="59"/>
        <v>3.7482142857142855</v>
      </c>
      <c r="T745">
        <f t="shared" si="60"/>
        <v>5.3</v>
      </c>
    </row>
    <row r="746" spans="1:20" hidden="1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56"/>
        <v>Man</v>
      </c>
      <c r="N746">
        <f>IF(F746="",AVERAGE(Age),F746)</f>
        <v>24</v>
      </c>
      <c r="O746">
        <f>IF(J746="",AVERAGE(Fare),J746)</f>
        <v>16.100000000000001</v>
      </c>
      <c r="P746">
        <f>COUNTIFS(Ticket,I746)</f>
        <v>2</v>
      </c>
      <c r="Q746">
        <f t="shared" si="57"/>
        <v>8.0500000000000007</v>
      </c>
      <c r="R746">
        <f t="shared" si="58"/>
        <v>2</v>
      </c>
      <c r="S746">
        <f t="shared" si="59"/>
        <v>0.80500000000000005</v>
      </c>
      <c r="T746">
        <f t="shared" si="60"/>
        <v>2.342857142857143</v>
      </c>
    </row>
    <row r="747" spans="1:20" hidden="1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56"/>
        <v>Man</v>
      </c>
      <c r="N747">
        <f>IF(F747="",AVERAGE(Age),F747)</f>
        <v>31</v>
      </c>
      <c r="O747">
        <f>IF(J747="",AVERAGE(Fare),J747)</f>
        <v>7.9249999999999998</v>
      </c>
      <c r="P747">
        <f>COUNTIFS(Ticket,I747)</f>
        <v>1</v>
      </c>
      <c r="Q747">
        <f t="shared" si="57"/>
        <v>7.9249999999999998</v>
      </c>
      <c r="R747">
        <f t="shared" si="58"/>
        <v>1</v>
      </c>
      <c r="S747">
        <f t="shared" si="59"/>
        <v>0.79249999999999998</v>
      </c>
      <c r="T747">
        <f t="shared" si="60"/>
        <v>1.4428571428571428</v>
      </c>
    </row>
    <row r="748" spans="1:20" hidden="1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56"/>
        <v>Man</v>
      </c>
      <c r="N748">
        <f>IF(F748="",AVERAGE(Age),F748)</f>
        <v>70</v>
      </c>
      <c r="O748">
        <f>IF(J748="",AVERAGE(Fare),J748)</f>
        <v>71</v>
      </c>
      <c r="P748">
        <f>COUNTIFS(Ticket,I748)</f>
        <v>2</v>
      </c>
      <c r="Q748">
        <f t="shared" si="57"/>
        <v>35.5</v>
      </c>
      <c r="R748">
        <f t="shared" si="58"/>
        <v>3</v>
      </c>
      <c r="S748">
        <f t="shared" si="59"/>
        <v>3.55</v>
      </c>
      <c r="T748">
        <f t="shared" si="60"/>
        <v>4</v>
      </c>
    </row>
    <row r="749" spans="1:20" hidden="1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56"/>
        <v>Man</v>
      </c>
      <c r="N749">
        <f>IF(F749="",AVERAGE(Age),F749)</f>
        <v>16</v>
      </c>
      <c r="O749">
        <f>IF(J749="",AVERAGE(Fare),J749)</f>
        <v>20.25</v>
      </c>
      <c r="P749">
        <f>COUNTIFS(Ticket,I749)</f>
        <v>3</v>
      </c>
      <c r="Q749">
        <f t="shared" si="57"/>
        <v>6.75</v>
      </c>
      <c r="R749">
        <f t="shared" si="58"/>
        <v>3</v>
      </c>
      <c r="S749">
        <f t="shared" si="59"/>
        <v>0.67500000000000004</v>
      </c>
      <c r="T749">
        <f t="shared" si="60"/>
        <v>3.2285714285714286</v>
      </c>
    </row>
    <row r="750" spans="1:20" hidden="1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56"/>
        <v>Women</v>
      </c>
      <c r="N750">
        <f>IF(F750="",AVERAGE(Age),F750)</f>
        <v>30</v>
      </c>
      <c r="O750">
        <f>IF(J750="",AVERAGE(Fare),J750)</f>
        <v>13</v>
      </c>
      <c r="P750">
        <f>COUNTIFS(Ticket,I750)</f>
        <v>1</v>
      </c>
      <c r="Q750">
        <f t="shared" si="57"/>
        <v>13</v>
      </c>
      <c r="R750">
        <f t="shared" si="58"/>
        <v>1</v>
      </c>
      <c r="S750">
        <f t="shared" si="59"/>
        <v>1.3</v>
      </c>
      <c r="T750">
        <f t="shared" si="60"/>
        <v>1.4285714285714286</v>
      </c>
    </row>
    <row r="751" spans="1:20" hidden="1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56"/>
        <v>Man</v>
      </c>
      <c r="N751">
        <f>IF(F751="",AVERAGE(Age),F751)</f>
        <v>19</v>
      </c>
      <c r="O751">
        <f>IF(J751="",AVERAGE(Fare),J751)</f>
        <v>53.1</v>
      </c>
      <c r="P751">
        <f>COUNTIFS(Ticket,I751)</f>
        <v>2</v>
      </c>
      <c r="Q751">
        <f t="shared" si="57"/>
        <v>26.55</v>
      </c>
      <c r="R751">
        <f t="shared" si="58"/>
        <v>2</v>
      </c>
      <c r="S751">
        <f t="shared" si="59"/>
        <v>2.6550000000000002</v>
      </c>
      <c r="T751">
        <f t="shared" si="60"/>
        <v>2.2714285714285714</v>
      </c>
    </row>
    <row r="752" spans="1:20" hidden="1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56"/>
        <v>Man</v>
      </c>
      <c r="N752">
        <f>IF(F752="",AVERAGE(Age),F752)</f>
        <v>31</v>
      </c>
      <c r="O752">
        <f>IF(J752="",AVERAGE(Fare),J752)</f>
        <v>7.75</v>
      </c>
      <c r="P752">
        <f>COUNTIFS(Ticket,I752)</f>
        <v>1</v>
      </c>
      <c r="Q752">
        <f t="shared" si="57"/>
        <v>7.75</v>
      </c>
      <c r="R752">
        <f t="shared" si="58"/>
        <v>1</v>
      </c>
      <c r="S752">
        <f t="shared" si="59"/>
        <v>0.77500000000000002</v>
      </c>
      <c r="T752">
        <f t="shared" si="60"/>
        <v>1.4428571428571428</v>
      </c>
    </row>
    <row r="753" spans="1:20" hidden="1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56"/>
        <v>Women</v>
      </c>
      <c r="N753">
        <f>IF(F753="",AVERAGE(Age),F753)</f>
        <v>4</v>
      </c>
      <c r="O753">
        <f>IF(J753="",AVERAGE(Fare),J753)</f>
        <v>23</v>
      </c>
      <c r="P753">
        <f>COUNTIFS(Ticket,I753)</f>
        <v>3</v>
      </c>
      <c r="Q753">
        <f t="shared" si="57"/>
        <v>7.666666666666667</v>
      </c>
      <c r="R753">
        <f t="shared" si="58"/>
        <v>3</v>
      </c>
      <c r="S753">
        <f t="shared" si="59"/>
        <v>0.76666666666666672</v>
      </c>
      <c r="T753">
        <f t="shared" si="60"/>
        <v>3.0571428571428569</v>
      </c>
    </row>
    <row r="754" spans="1:20" hidden="1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56"/>
        <v>Boy</v>
      </c>
      <c r="N754">
        <f>IF(F754="",AVERAGE(Age),F754)</f>
        <v>6</v>
      </c>
      <c r="O754">
        <f>IF(J754="",AVERAGE(Fare),J754)</f>
        <v>12.475</v>
      </c>
      <c r="P754">
        <f>COUNTIFS(Ticket,I754)</f>
        <v>2</v>
      </c>
      <c r="Q754">
        <f t="shared" si="57"/>
        <v>6.2374999999999998</v>
      </c>
      <c r="R754">
        <f t="shared" si="58"/>
        <v>2</v>
      </c>
      <c r="S754">
        <f t="shared" si="59"/>
        <v>0.62375000000000003</v>
      </c>
      <c r="T754">
        <f t="shared" si="60"/>
        <v>2.0857142857142859</v>
      </c>
    </row>
    <row r="755" spans="1:20" hidden="1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56"/>
        <v>Man</v>
      </c>
      <c r="N755">
        <f>IF(F755="",AVERAGE(Age),F755)</f>
        <v>33</v>
      </c>
      <c r="O755">
        <f>IF(J755="",AVERAGE(Fare),J755)</f>
        <v>9.5</v>
      </c>
      <c r="P755">
        <f>COUNTIFS(Ticket,I755)</f>
        <v>1</v>
      </c>
      <c r="Q755">
        <f t="shared" si="57"/>
        <v>9.5</v>
      </c>
      <c r="R755">
        <f t="shared" si="58"/>
        <v>1</v>
      </c>
      <c r="S755">
        <f t="shared" si="59"/>
        <v>0.95</v>
      </c>
      <c r="T755">
        <f t="shared" si="60"/>
        <v>1.4714285714285715</v>
      </c>
    </row>
    <row r="756" spans="1:20" hidden="1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56"/>
        <v>Man</v>
      </c>
      <c r="N756">
        <f>IF(F756="",AVERAGE(Age),F756)</f>
        <v>23</v>
      </c>
      <c r="O756">
        <f>IF(J756="",AVERAGE(Fare),J756)</f>
        <v>7.8958000000000004</v>
      </c>
      <c r="P756">
        <f>COUNTIFS(Ticket,I756)</f>
        <v>1</v>
      </c>
      <c r="Q756">
        <f t="shared" si="57"/>
        <v>7.8958000000000004</v>
      </c>
      <c r="R756">
        <f t="shared" si="58"/>
        <v>1</v>
      </c>
      <c r="S756">
        <f t="shared" si="59"/>
        <v>0.78958000000000006</v>
      </c>
      <c r="T756">
        <f t="shared" si="60"/>
        <v>1.3285714285714285</v>
      </c>
    </row>
    <row r="757" spans="1:20" hidden="1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56"/>
        <v>Women</v>
      </c>
      <c r="N757">
        <f>IF(F757="",AVERAGE(Age),F757)</f>
        <v>48</v>
      </c>
      <c r="O757">
        <f>IF(J757="",AVERAGE(Fare),J757)</f>
        <v>65</v>
      </c>
      <c r="P757">
        <f>COUNTIFS(Ticket,I757)</f>
        <v>5</v>
      </c>
      <c r="Q757">
        <f t="shared" si="57"/>
        <v>13</v>
      </c>
      <c r="R757">
        <f t="shared" si="58"/>
        <v>4</v>
      </c>
      <c r="S757">
        <f t="shared" si="59"/>
        <v>1.3</v>
      </c>
      <c r="T757">
        <f t="shared" si="60"/>
        <v>4.6857142857142859</v>
      </c>
    </row>
    <row r="758" spans="1:20" hidden="1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56"/>
        <v>Boy</v>
      </c>
      <c r="N758">
        <f>IF(F758="",AVERAGE(Age),F758)</f>
        <v>0.67</v>
      </c>
      <c r="O758">
        <f>IF(J758="",AVERAGE(Fare),J758)</f>
        <v>14.5</v>
      </c>
      <c r="P758">
        <f>COUNTIFS(Ticket,I758)</f>
        <v>2</v>
      </c>
      <c r="Q758">
        <f t="shared" si="57"/>
        <v>7.25</v>
      </c>
      <c r="R758">
        <f t="shared" si="58"/>
        <v>3</v>
      </c>
      <c r="S758">
        <f t="shared" si="59"/>
        <v>0.72499999999999998</v>
      </c>
      <c r="T758">
        <f t="shared" si="60"/>
        <v>3.0095714285714288</v>
      </c>
    </row>
    <row r="759" spans="1:20" hidden="1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56"/>
        <v>Man</v>
      </c>
      <c r="N759">
        <f>IF(F759="",AVERAGE(Age),F759)</f>
        <v>28</v>
      </c>
      <c r="O759">
        <f>IF(J759="",AVERAGE(Fare),J759)</f>
        <v>7.7957999999999998</v>
      </c>
      <c r="P759">
        <f>COUNTIFS(Ticket,I759)</f>
        <v>1</v>
      </c>
      <c r="Q759">
        <f t="shared" si="57"/>
        <v>7.7957999999999998</v>
      </c>
      <c r="R759">
        <f t="shared" si="58"/>
        <v>1</v>
      </c>
      <c r="S759">
        <f t="shared" si="59"/>
        <v>0.77957999999999994</v>
      </c>
      <c r="T759">
        <f t="shared" si="60"/>
        <v>1.4</v>
      </c>
    </row>
    <row r="760" spans="1:20" hidden="1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56"/>
        <v>Man</v>
      </c>
      <c r="N760">
        <f>IF(F760="",AVERAGE(Age),F760)</f>
        <v>18</v>
      </c>
      <c r="O760">
        <f>IF(J760="",AVERAGE(Fare),J760)</f>
        <v>11.5</v>
      </c>
      <c r="P760">
        <f>COUNTIFS(Ticket,I760)</f>
        <v>1</v>
      </c>
      <c r="Q760">
        <f t="shared" si="57"/>
        <v>11.5</v>
      </c>
      <c r="R760">
        <f t="shared" si="58"/>
        <v>1</v>
      </c>
      <c r="S760">
        <f t="shared" si="59"/>
        <v>1.1499999999999999</v>
      </c>
      <c r="T760">
        <f t="shared" si="60"/>
        <v>1.2571428571428571</v>
      </c>
    </row>
    <row r="761" spans="1:20" hidden="1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56"/>
        <v>Man</v>
      </c>
      <c r="N761">
        <f>IF(F761="",AVERAGE(Age),F761)</f>
        <v>34</v>
      </c>
      <c r="O761">
        <f>IF(J761="",AVERAGE(Fare),J761)</f>
        <v>8.0500000000000007</v>
      </c>
      <c r="P761">
        <f>COUNTIFS(Ticket,I761)</f>
        <v>1</v>
      </c>
      <c r="Q761">
        <f t="shared" si="57"/>
        <v>8.0500000000000007</v>
      </c>
      <c r="R761">
        <f t="shared" si="58"/>
        <v>1</v>
      </c>
      <c r="S761">
        <f t="shared" si="59"/>
        <v>0.80500000000000005</v>
      </c>
      <c r="T761">
        <f t="shared" si="60"/>
        <v>1.4857142857142858</v>
      </c>
    </row>
    <row r="762" spans="1:20" hidden="1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56"/>
        <v>Women</v>
      </c>
      <c r="N762">
        <f>IF(F762="",AVERAGE(Age),F762)</f>
        <v>33</v>
      </c>
      <c r="O762">
        <f>IF(J762="",AVERAGE(Fare),J762)</f>
        <v>86.5</v>
      </c>
      <c r="P762">
        <f>COUNTIFS(Ticket,I762)</f>
        <v>3</v>
      </c>
      <c r="Q762">
        <f t="shared" si="57"/>
        <v>28.833333333333332</v>
      </c>
      <c r="R762">
        <f t="shared" si="58"/>
        <v>1</v>
      </c>
      <c r="S762">
        <f t="shared" si="59"/>
        <v>2.8833333333333333</v>
      </c>
      <c r="T762">
        <f t="shared" si="60"/>
        <v>1.4714285714285715</v>
      </c>
    </row>
    <row r="763" spans="1:20" hidden="1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56"/>
        <v>Man</v>
      </c>
      <c r="N763">
        <f>IF(F763="",AVERAGE(Age),F763)</f>
        <v>29.881137667304014</v>
      </c>
      <c r="O763">
        <f>IF(J763="",AVERAGE(Fare),J763)</f>
        <v>14.5</v>
      </c>
      <c r="P763">
        <f>COUNTIFS(Ticket,I763)</f>
        <v>2</v>
      </c>
      <c r="Q763">
        <f t="shared" si="57"/>
        <v>7.25</v>
      </c>
      <c r="R763">
        <f t="shared" si="58"/>
        <v>1</v>
      </c>
      <c r="S763">
        <f t="shared" si="59"/>
        <v>0.72499999999999998</v>
      </c>
      <c r="T763">
        <f t="shared" si="60"/>
        <v>1.4268733952472001</v>
      </c>
    </row>
    <row r="764" spans="1:20" hidden="1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56"/>
        <v>Man</v>
      </c>
      <c r="N764">
        <f>IF(F764="",AVERAGE(Age),F764)</f>
        <v>41</v>
      </c>
      <c r="O764">
        <f>IF(J764="",AVERAGE(Fare),J764)</f>
        <v>7.125</v>
      </c>
      <c r="P764">
        <f>COUNTIFS(Ticket,I764)</f>
        <v>1</v>
      </c>
      <c r="Q764">
        <f t="shared" si="57"/>
        <v>7.125</v>
      </c>
      <c r="R764">
        <f t="shared" si="58"/>
        <v>1</v>
      </c>
      <c r="S764">
        <f t="shared" si="59"/>
        <v>0.71250000000000002</v>
      </c>
      <c r="T764">
        <f t="shared" si="60"/>
        <v>1.5857142857142859</v>
      </c>
    </row>
    <row r="765" spans="1:20" hidden="1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56"/>
        <v>Man</v>
      </c>
      <c r="N765">
        <f>IF(F765="",AVERAGE(Age),F765)</f>
        <v>20</v>
      </c>
      <c r="O765">
        <f>IF(J765="",AVERAGE(Fare),J765)</f>
        <v>7.2291999999999996</v>
      </c>
      <c r="P765">
        <f>COUNTIFS(Ticket,I765)</f>
        <v>1</v>
      </c>
      <c r="Q765">
        <f t="shared" si="57"/>
        <v>7.2291999999999996</v>
      </c>
      <c r="R765">
        <f t="shared" si="58"/>
        <v>1</v>
      </c>
      <c r="S765">
        <f t="shared" si="59"/>
        <v>0.72292000000000001</v>
      </c>
      <c r="T765">
        <f t="shared" si="60"/>
        <v>1.2857142857142856</v>
      </c>
    </row>
    <row r="766" spans="1:20" hidden="1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56"/>
        <v>Women</v>
      </c>
      <c r="N766">
        <f>IF(F766="",AVERAGE(Age),F766)</f>
        <v>36</v>
      </c>
      <c r="O766">
        <f>IF(J766="",AVERAGE(Fare),J766)</f>
        <v>120</v>
      </c>
      <c r="P766">
        <f>COUNTIFS(Ticket,I766)</f>
        <v>4</v>
      </c>
      <c r="Q766">
        <f t="shared" si="57"/>
        <v>30</v>
      </c>
      <c r="R766">
        <f t="shared" si="58"/>
        <v>4</v>
      </c>
      <c r="S766">
        <f t="shared" si="59"/>
        <v>3</v>
      </c>
      <c r="T766">
        <f t="shared" si="60"/>
        <v>4.5142857142857142</v>
      </c>
    </row>
    <row r="767" spans="1:20" hidden="1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56"/>
        <v>Man</v>
      </c>
      <c r="N767">
        <f>IF(F767="",AVERAGE(Age),F767)</f>
        <v>16</v>
      </c>
      <c r="O767">
        <f>IF(J767="",AVERAGE(Fare),J767)</f>
        <v>7.7750000000000004</v>
      </c>
      <c r="P767">
        <f>COUNTIFS(Ticket,I767)</f>
        <v>1</v>
      </c>
      <c r="Q767">
        <f t="shared" si="57"/>
        <v>7.7750000000000004</v>
      </c>
      <c r="R767">
        <f t="shared" si="58"/>
        <v>1</v>
      </c>
      <c r="S767">
        <f t="shared" si="59"/>
        <v>0.77750000000000008</v>
      </c>
      <c r="T767">
        <f t="shared" si="60"/>
        <v>1.2285714285714286</v>
      </c>
    </row>
    <row r="768" spans="1:20" hidden="1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56"/>
        <v>Women</v>
      </c>
      <c r="N768">
        <f>IF(F768="",AVERAGE(Age),F768)</f>
        <v>51</v>
      </c>
      <c r="O768">
        <f>IF(J768="",AVERAGE(Fare),J768)</f>
        <v>77.958299999999994</v>
      </c>
      <c r="P768">
        <f>COUNTIFS(Ticket,I768)</f>
        <v>3</v>
      </c>
      <c r="Q768">
        <f t="shared" si="57"/>
        <v>25.986099999999997</v>
      </c>
      <c r="R768">
        <f t="shared" si="58"/>
        <v>2</v>
      </c>
      <c r="S768">
        <f t="shared" si="59"/>
        <v>2.5986099999999999</v>
      </c>
      <c r="T768">
        <f t="shared" si="60"/>
        <v>2.7285714285714286</v>
      </c>
    </row>
    <row r="769" spans="1:20" hidden="1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56"/>
        <v>Man</v>
      </c>
      <c r="N769">
        <f>IF(F769="",AVERAGE(Age),F769)</f>
        <v>29.881137667304014</v>
      </c>
      <c r="O769">
        <f>IF(J769="",AVERAGE(Fare),J769)</f>
        <v>39.6</v>
      </c>
      <c r="P769">
        <f>COUNTIFS(Ticket,I769)</f>
        <v>1</v>
      </c>
      <c r="Q769">
        <f t="shared" si="57"/>
        <v>39.6</v>
      </c>
      <c r="R769">
        <f t="shared" si="58"/>
        <v>1</v>
      </c>
      <c r="S769">
        <f t="shared" si="59"/>
        <v>3.96</v>
      </c>
      <c r="T769">
        <f t="shared" si="60"/>
        <v>1.4268733952472001</v>
      </c>
    </row>
    <row r="770" spans="1:20" hidden="1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56"/>
        <v>Women</v>
      </c>
      <c r="N770">
        <f>IF(F770="",AVERAGE(Age),F770)</f>
        <v>30.5</v>
      </c>
      <c r="O770">
        <f>IF(J770="",AVERAGE(Fare),J770)</f>
        <v>7.75</v>
      </c>
      <c r="P770">
        <f>COUNTIFS(Ticket,I770)</f>
        <v>1</v>
      </c>
      <c r="Q770">
        <f t="shared" si="57"/>
        <v>7.75</v>
      </c>
      <c r="R770">
        <f t="shared" si="58"/>
        <v>1</v>
      </c>
      <c r="S770">
        <f t="shared" si="59"/>
        <v>0.77500000000000002</v>
      </c>
      <c r="T770">
        <f t="shared" si="60"/>
        <v>1.4357142857142857</v>
      </c>
    </row>
    <row r="771" spans="1:20" hidden="1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56"/>
        <v>Man</v>
      </c>
      <c r="N771">
        <f>IF(F771="",AVERAGE(Age),F771)</f>
        <v>29.881137667304014</v>
      </c>
      <c r="O771">
        <f>IF(J771="",AVERAGE(Fare),J771)</f>
        <v>24.15</v>
      </c>
      <c r="P771">
        <f>COUNTIFS(Ticket,I771)</f>
        <v>3</v>
      </c>
      <c r="Q771">
        <f t="shared" si="57"/>
        <v>8.0499999999999989</v>
      </c>
      <c r="R771">
        <f t="shared" si="58"/>
        <v>2</v>
      </c>
      <c r="S771">
        <f t="shared" si="59"/>
        <v>0.80499999999999994</v>
      </c>
      <c r="T771">
        <f t="shared" si="60"/>
        <v>2.4268733952472004</v>
      </c>
    </row>
    <row r="772" spans="1:20" hidden="1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61">IF(IFERROR(FIND("Master",D772),0)&gt;0,"Boy",IF(E772="female","Women","Man"))</f>
        <v>Man</v>
      </c>
      <c r="N772">
        <f>IF(F772="",AVERAGE(Age),F772)</f>
        <v>32</v>
      </c>
      <c r="O772">
        <f>IF(J772="",AVERAGE(Fare),J772)</f>
        <v>8.3625000000000007</v>
      </c>
      <c r="P772">
        <f>COUNTIFS(Ticket,I772)</f>
        <v>1</v>
      </c>
      <c r="Q772">
        <f t="shared" ref="Q772:Q835" si="62">O772/P772</f>
        <v>8.3625000000000007</v>
      </c>
      <c r="R772">
        <f t="shared" ref="R772:R835" si="63">SUM(G772:H772)+1</f>
        <v>1</v>
      </c>
      <c r="S772">
        <f t="shared" ref="S772:S835" si="64">O772/(P772*10)</f>
        <v>0.83625000000000005</v>
      </c>
      <c r="T772">
        <f t="shared" ref="T772:T835" si="65">R772+(N772/70)</f>
        <v>1.4571428571428571</v>
      </c>
    </row>
    <row r="773" spans="1:20" hidden="1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61"/>
        <v>Man</v>
      </c>
      <c r="N773">
        <f>IF(F773="",AVERAGE(Age),F773)</f>
        <v>24</v>
      </c>
      <c r="O773">
        <f>IF(J773="",AVERAGE(Fare),J773)</f>
        <v>9.5</v>
      </c>
      <c r="P773">
        <f>COUNTIFS(Ticket,I773)</f>
        <v>1</v>
      </c>
      <c r="Q773">
        <f t="shared" si="62"/>
        <v>9.5</v>
      </c>
      <c r="R773">
        <f t="shared" si="63"/>
        <v>1</v>
      </c>
      <c r="S773">
        <f t="shared" si="64"/>
        <v>0.95</v>
      </c>
      <c r="T773">
        <f t="shared" si="65"/>
        <v>1.342857142857143</v>
      </c>
    </row>
    <row r="774" spans="1:20" hidden="1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61"/>
        <v>Man</v>
      </c>
      <c r="N774">
        <f>IF(F774="",AVERAGE(Age),F774)</f>
        <v>48</v>
      </c>
      <c r="O774">
        <f>IF(J774="",AVERAGE(Fare),J774)</f>
        <v>7.8541999999999996</v>
      </c>
      <c r="P774">
        <f>COUNTIFS(Ticket,I774)</f>
        <v>1</v>
      </c>
      <c r="Q774">
        <f t="shared" si="62"/>
        <v>7.8541999999999996</v>
      </c>
      <c r="R774">
        <f t="shared" si="63"/>
        <v>1</v>
      </c>
      <c r="S774">
        <f t="shared" si="64"/>
        <v>0.78542000000000001</v>
      </c>
      <c r="T774">
        <f t="shared" si="65"/>
        <v>1.6857142857142857</v>
      </c>
    </row>
    <row r="775" spans="1:20" hidden="1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61"/>
        <v>Women</v>
      </c>
      <c r="N775">
        <f>IF(F775="",AVERAGE(Age),F775)</f>
        <v>57</v>
      </c>
      <c r="O775">
        <f>IF(J775="",AVERAGE(Fare),J775)</f>
        <v>10.5</v>
      </c>
      <c r="P775">
        <f>COUNTIFS(Ticket,I775)</f>
        <v>2</v>
      </c>
      <c r="Q775">
        <f t="shared" si="62"/>
        <v>5.25</v>
      </c>
      <c r="R775">
        <f t="shared" si="63"/>
        <v>1</v>
      </c>
      <c r="S775">
        <f t="shared" si="64"/>
        <v>0.52500000000000002</v>
      </c>
      <c r="T775">
        <f t="shared" si="65"/>
        <v>1.8142857142857143</v>
      </c>
    </row>
    <row r="776" spans="1:20" hidden="1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61"/>
        <v>Man</v>
      </c>
      <c r="N776">
        <f>IF(F776="",AVERAGE(Age),F776)</f>
        <v>29.881137667304014</v>
      </c>
      <c r="O776">
        <f>IF(J776="",AVERAGE(Fare),J776)</f>
        <v>7.2249999999999996</v>
      </c>
      <c r="P776">
        <f>COUNTIFS(Ticket,I776)</f>
        <v>1</v>
      </c>
      <c r="Q776">
        <f t="shared" si="62"/>
        <v>7.2249999999999996</v>
      </c>
      <c r="R776">
        <f t="shared" si="63"/>
        <v>1</v>
      </c>
      <c r="S776">
        <f t="shared" si="64"/>
        <v>0.72249999999999992</v>
      </c>
      <c r="T776">
        <f t="shared" si="65"/>
        <v>1.4268733952472001</v>
      </c>
    </row>
    <row r="777" spans="1:20" hidden="1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61"/>
        <v>Women</v>
      </c>
      <c r="N777">
        <f>IF(F777="",AVERAGE(Age),F777)</f>
        <v>54</v>
      </c>
      <c r="O777">
        <f>IF(J777="",AVERAGE(Fare),J777)</f>
        <v>23</v>
      </c>
      <c r="P777">
        <f>COUNTIFS(Ticket,I777)</f>
        <v>2</v>
      </c>
      <c r="Q777">
        <f t="shared" si="62"/>
        <v>11.5</v>
      </c>
      <c r="R777">
        <f t="shared" si="63"/>
        <v>5</v>
      </c>
      <c r="S777">
        <f t="shared" si="64"/>
        <v>1.1499999999999999</v>
      </c>
      <c r="T777">
        <f t="shared" si="65"/>
        <v>5.7714285714285714</v>
      </c>
    </row>
    <row r="778" spans="1:20" hidden="1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61"/>
        <v>Man</v>
      </c>
      <c r="N778">
        <f>IF(F778="",AVERAGE(Age),F778)</f>
        <v>18</v>
      </c>
      <c r="O778">
        <f>IF(J778="",AVERAGE(Fare),J778)</f>
        <v>7.75</v>
      </c>
      <c r="P778">
        <f>COUNTIFS(Ticket,I778)</f>
        <v>1</v>
      </c>
      <c r="Q778">
        <f t="shared" si="62"/>
        <v>7.75</v>
      </c>
      <c r="R778">
        <f t="shared" si="63"/>
        <v>1</v>
      </c>
      <c r="S778">
        <f t="shared" si="64"/>
        <v>0.77500000000000002</v>
      </c>
      <c r="T778">
        <f t="shared" si="65"/>
        <v>1.2571428571428571</v>
      </c>
    </row>
    <row r="779" spans="1:20" hidden="1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61"/>
        <v>Man</v>
      </c>
      <c r="N779">
        <f>IF(F779="",AVERAGE(Age),F779)</f>
        <v>29.881137667304014</v>
      </c>
      <c r="O779">
        <f>IF(J779="",AVERAGE(Fare),J779)</f>
        <v>7.75</v>
      </c>
      <c r="P779">
        <f>COUNTIFS(Ticket,I779)</f>
        <v>1</v>
      </c>
      <c r="Q779">
        <f t="shared" si="62"/>
        <v>7.75</v>
      </c>
      <c r="R779">
        <f t="shared" si="63"/>
        <v>1</v>
      </c>
      <c r="S779">
        <f t="shared" si="64"/>
        <v>0.77500000000000002</v>
      </c>
      <c r="T779">
        <f t="shared" si="65"/>
        <v>1.4268733952472001</v>
      </c>
    </row>
    <row r="780" spans="1:20" hidden="1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61"/>
        <v>Women</v>
      </c>
      <c r="N780">
        <f>IF(F780="",AVERAGE(Age),F780)</f>
        <v>5</v>
      </c>
      <c r="O780">
        <f>IF(J780="",AVERAGE(Fare),J780)</f>
        <v>12.475</v>
      </c>
      <c r="P780">
        <f>COUNTIFS(Ticket,I780)</f>
        <v>2</v>
      </c>
      <c r="Q780">
        <f t="shared" si="62"/>
        <v>6.2374999999999998</v>
      </c>
      <c r="R780">
        <f t="shared" si="63"/>
        <v>1</v>
      </c>
      <c r="S780">
        <f t="shared" si="64"/>
        <v>0.62375000000000003</v>
      </c>
      <c r="T780">
        <f t="shared" si="65"/>
        <v>1.0714285714285714</v>
      </c>
    </row>
    <row r="781" spans="1:20" hidden="1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61"/>
        <v>Man</v>
      </c>
      <c r="N781">
        <f>IF(F781="",AVERAGE(Age),F781)</f>
        <v>29.881137667304014</v>
      </c>
      <c r="O781">
        <f>IF(J781="",AVERAGE(Fare),J781)</f>
        <v>7.7374999999999998</v>
      </c>
      <c r="P781">
        <f>COUNTIFS(Ticket,I781)</f>
        <v>1</v>
      </c>
      <c r="Q781">
        <f t="shared" si="62"/>
        <v>7.7374999999999998</v>
      </c>
      <c r="R781">
        <f t="shared" si="63"/>
        <v>1</v>
      </c>
      <c r="S781">
        <f t="shared" si="64"/>
        <v>0.77374999999999994</v>
      </c>
      <c r="T781">
        <f t="shared" si="65"/>
        <v>1.4268733952472001</v>
      </c>
    </row>
    <row r="782" spans="1:20" hidden="1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61"/>
        <v>Women</v>
      </c>
      <c r="N782">
        <f>IF(F782="",AVERAGE(Age),F782)</f>
        <v>43</v>
      </c>
      <c r="O782">
        <f>IF(J782="",AVERAGE(Fare),J782)</f>
        <v>211.33750000000001</v>
      </c>
      <c r="P782">
        <f>COUNTIFS(Ticket,I782)</f>
        <v>4</v>
      </c>
      <c r="Q782">
        <f t="shared" si="62"/>
        <v>52.834375000000001</v>
      </c>
      <c r="R782">
        <f t="shared" si="63"/>
        <v>2</v>
      </c>
      <c r="S782">
        <f t="shared" si="64"/>
        <v>5.2834374999999998</v>
      </c>
      <c r="T782">
        <f t="shared" si="65"/>
        <v>2.6142857142857143</v>
      </c>
    </row>
    <row r="783" spans="1:20" hidden="1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61"/>
        <v>Women</v>
      </c>
      <c r="N783">
        <f>IF(F783="",AVERAGE(Age),F783)</f>
        <v>13</v>
      </c>
      <c r="O783">
        <f>IF(J783="",AVERAGE(Fare),J783)</f>
        <v>7.2291999999999996</v>
      </c>
      <c r="P783">
        <f>COUNTIFS(Ticket,I783)</f>
        <v>1</v>
      </c>
      <c r="Q783">
        <f t="shared" si="62"/>
        <v>7.2291999999999996</v>
      </c>
      <c r="R783">
        <f t="shared" si="63"/>
        <v>1</v>
      </c>
      <c r="S783">
        <f t="shared" si="64"/>
        <v>0.72292000000000001</v>
      </c>
      <c r="T783">
        <f t="shared" si="65"/>
        <v>1.1857142857142857</v>
      </c>
    </row>
    <row r="784" spans="1:20" hidden="1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61"/>
        <v>Women</v>
      </c>
      <c r="N784">
        <f>IF(F784="",AVERAGE(Age),F784)</f>
        <v>17</v>
      </c>
      <c r="O784">
        <f>IF(J784="",AVERAGE(Fare),J784)</f>
        <v>57</v>
      </c>
      <c r="P784">
        <f>COUNTIFS(Ticket,I784)</f>
        <v>2</v>
      </c>
      <c r="Q784">
        <f t="shared" si="62"/>
        <v>28.5</v>
      </c>
      <c r="R784">
        <f t="shared" si="63"/>
        <v>2</v>
      </c>
      <c r="S784">
        <f t="shared" si="64"/>
        <v>2.85</v>
      </c>
      <c r="T784">
        <f t="shared" si="65"/>
        <v>2.2428571428571429</v>
      </c>
    </row>
    <row r="785" spans="1:20" hidden="1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61"/>
        <v>Man</v>
      </c>
      <c r="N785">
        <f>IF(F785="",AVERAGE(Age),F785)</f>
        <v>29</v>
      </c>
      <c r="O785">
        <f>IF(J785="",AVERAGE(Fare),J785)</f>
        <v>30</v>
      </c>
      <c r="P785">
        <f>COUNTIFS(Ticket,I785)</f>
        <v>1</v>
      </c>
      <c r="Q785">
        <f t="shared" si="62"/>
        <v>30</v>
      </c>
      <c r="R785">
        <f t="shared" si="63"/>
        <v>1</v>
      </c>
      <c r="S785">
        <f t="shared" si="64"/>
        <v>3</v>
      </c>
      <c r="T785">
        <f t="shared" si="65"/>
        <v>1.4142857142857144</v>
      </c>
    </row>
    <row r="786" spans="1:20" hidden="1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61"/>
        <v>Man</v>
      </c>
      <c r="N786">
        <f>IF(F786="",AVERAGE(Age),F786)</f>
        <v>29.881137667304014</v>
      </c>
      <c r="O786">
        <f>IF(J786="",AVERAGE(Fare),J786)</f>
        <v>23.45</v>
      </c>
      <c r="P786">
        <f>COUNTIFS(Ticket,I786)</f>
        <v>4</v>
      </c>
      <c r="Q786">
        <f t="shared" si="62"/>
        <v>5.8624999999999998</v>
      </c>
      <c r="R786">
        <f t="shared" si="63"/>
        <v>4</v>
      </c>
      <c r="S786">
        <f t="shared" si="64"/>
        <v>0.58624999999999994</v>
      </c>
      <c r="T786">
        <f t="shared" si="65"/>
        <v>4.4268733952471999</v>
      </c>
    </row>
    <row r="787" spans="1:20" hidden="1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61"/>
        <v>Man</v>
      </c>
      <c r="N787">
        <f>IF(F787="",AVERAGE(Age),F787)</f>
        <v>25</v>
      </c>
      <c r="O787">
        <f>IF(J787="",AVERAGE(Fare),J787)</f>
        <v>7.05</v>
      </c>
      <c r="P787">
        <f>COUNTIFS(Ticket,I787)</f>
        <v>1</v>
      </c>
      <c r="Q787">
        <f t="shared" si="62"/>
        <v>7.05</v>
      </c>
      <c r="R787">
        <f t="shared" si="63"/>
        <v>1</v>
      </c>
      <c r="S787">
        <f t="shared" si="64"/>
        <v>0.70499999999999996</v>
      </c>
      <c r="T787">
        <f t="shared" si="65"/>
        <v>1.3571428571428572</v>
      </c>
    </row>
    <row r="788" spans="1:20" hidden="1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61"/>
        <v>Man</v>
      </c>
      <c r="N788">
        <f>IF(F788="",AVERAGE(Age),F788)</f>
        <v>25</v>
      </c>
      <c r="O788">
        <f>IF(J788="",AVERAGE(Fare),J788)</f>
        <v>7.25</v>
      </c>
      <c r="P788">
        <f>COUNTIFS(Ticket,I788)</f>
        <v>1</v>
      </c>
      <c r="Q788">
        <f t="shared" si="62"/>
        <v>7.25</v>
      </c>
      <c r="R788">
        <f t="shared" si="63"/>
        <v>1</v>
      </c>
      <c r="S788">
        <f t="shared" si="64"/>
        <v>0.72499999999999998</v>
      </c>
      <c r="T788">
        <f t="shared" si="65"/>
        <v>1.3571428571428572</v>
      </c>
    </row>
    <row r="789" spans="1:20" hidden="1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61"/>
        <v>Women</v>
      </c>
      <c r="N789">
        <f>IF(F789="",AVERAGE(Age),F789)</f>
        <v>18</v>
      </c>
      <c r="O789">
        <f>IF(J789="",AVERAGE(Fare),J789)</f>
        <v>7.4958</v>
      </c>
      <c r="P789">
        <f>COUNTIFS(Ticket,I789)</f>
        <v>1</v>
      </c>
      <c r="Q789">
        <f t="shared" si="62"/>
        <v>7.4958</v>
      </c>
      <c r="R789">
        <f t="shared" si="63"/>
        <v>1</v>
      </c>
      <c r="S789">
        <f t="shared" si="64"/>
        <v>0.74958000000000002</v>
      </c>
      <c r="T789">
        <f t="shared" si="65"/>
        <v>1.2571428571428571</v>
      </c>
    </row>
    <row r="790" spans="1:20" hidden="1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61"/>
        <v>Boy</v>
      </c>
      <c r="N790">
        <f>IF(F790="",AVERAGE(Age),F790)</f>
        <v>8</v>
      </c>
      <c r="O790">
        <f>IF(J790="",AVERAGE(Fare),J790)</f>
        <v>29.125</v>
      </c>
      <c r="P790">
        <f>COUNTIFS(Ticket,I790)</f>
        <v>6</v>
      </c>
      <c r="Q790">
        <f t="shared" si="62"/>
        <v>4.854166666666667</v>
      </c>
      <c r="R790">
        <f t="shared" si="63"/>
        <v>6</v>
      </c>
      <c r="S790">
        <f t="shared" si="64"/>
        <v>0.48541666666666666</v>
      </c>
      <c r="T790">
        <f t="shared" si="65"/>
        <v>6.1142857142857139</v>
      </c>
    </row>
    <row r="791" spans="1:20" hidden="1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61"/>
        <v>Boy</v>
      </c>
      <c r="N791">
        <f>IF(F791="",AVERAGE(Age),F791)</f>
        <v>1</v>
      </c>
      <c r="O791">
        <f>IF(J791="",AVERAGE(Fare),J791)</f>
        <v>20.574999999999999</v>
      </c>
      <c r="P791">
        <f>COUNTIFS(Ticket,I791)</f>
        <v>4</v>
      </c>
      <c r="Q791">
        <f t="shared" si="62"/>
        <v>5.1437499999999998</v>
      </c>
      <c r="R791">
        <f t="shared" si="63"/>
        <v>4</v>
      </c>
      <c r="S791">
        <f t="shared" si="64"/>
        <v>0.51437500000000003</v>
      </c>
      <c r="T791">
        <f t="shared" si="65"/>
        <v>4.0142857142857142</v>
      </c>
    </row>
    <row r="792" spans="1:20" hidden="1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61"/>
        <v>Man</v>
      </c>
      <c r="N792">
        <f>IF(F792="",AVERAGE(Age),F792)</f>
        <v>46</v>
      </c>
      <c r="O792">
        <f>IF(J792="",AVERAGE(Fare),J792)</f>
        <v>79.2</v>
      </c>
      <c r="P792">
        <f>COUNTIFS(Ticket,I792)</f>
        <v>2</v>
      </c>
      <c r="Q792">
        <f t="shared" si="62"/>
        <v>39.6</v>
      </c>
      <c r="R792">
        <f t="shared" si="63"/>
        <v>1</v>
      </c>
      <c r="S792">
        <f t="shared" si="64"/>
        <v>3.96</v>
      </c>
      <c r="T792">
        <f t="shared" si="65"/>
        <v>1.657142857142857</v>
      </c>
    </row>
    <row r="793" spans="1:20" hidden="1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61"/>
        <v>Man</v>
      </c>
      <c r="N793">
        <f>IF(F793="",AVERAGE(Age),F793)</f>
        <v>29.881137667304014</v>
      </c>
      <c r="O793">
        <f>IF(J793="",AVERAGE(Fare),J793)</f>
        <v>7.75</v>
      </c>
      <c r="P793">
        <f>COUNTIFS(Ticket,I793)</f>
        <v>1</v>
      </c>
      <c r="Q793">
        <f t="shared" si="62"/>
        <v>7.75</v>
      </c>
      <c r="R793">
        <f t="shared" si="63"/>
        <v>1</v>
      </c>
      <c r="S793">
        <f t="shared" si="64"/>
        <v>0.77500000000000002</v>
      </c>
      <c r="T793">
        <f t="shared" si="65"/>
        <v>1.4268733952472001</v>
      </c>
    </row>
    <row r="794" spans="1:20" hidden="1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61"/>
        <v>Man</v>
      </c>
      <c r="N794">
        <f>IF(F794="",AVERAGE(Age),F794)</f>
        <v>16</v>
      </c>
      <c r="O794">
        <f>IF(J794="",AVERAGE(Fare),J794)</f>
        <v>26</v>
      </c>
      <c r="P794">
        <f>COUNTIFS(Ticket,I794)</f>
        <v>2</v>
      </c>
      <c r="Q794">
        <f t="shared" si="62"/>
        <v>13</v>
      </c>
      <c r="R794">
        <f t="shared" si="63"/>
        <v>1</v>
      </c>
      <c r="S794">
        <f t="shared" si="64"/>
        <v>1.3</v>
      </c>
      <c r="T794">
        <f t="shared" si="65"/>
        <v>1.2285714285714286</v>
      </c>
    </row>
    <row r="795" spans="1:20" hidden="1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61"/>
        <v>Women</v>
      </c>
      <c r="N795">
        <f>IF(F795="",AVERAGE(Age),F795)</f>
        <v>29.881137667304014</v>
      </c>
      <c r="O795">
        <f>IF(J795="",AVERAGE(Fare),J795)</f>
        <v>69.55</v>
      </c>
      <c r="P795">
        <f>COUNTIFS(Ticket,I795)</f>
        <v>11</v>
      </c>
      <c r="Q795">
        <f t="shared" si="62"/>
        <v>6.3227272727272723</v>
      </c>
      <c r="R795">
        <f t="shared" si="63"/>
        <v>11</v>
      </c>
      <c r="S795">
        <f t="shared" si="64"/>
        <v>0.63227272727272721</v>
      </c>
      <c r="T795">
        <f t="shared" si="65"/>
        <v>11.426873395247201</v>
      </c>
    </row>
    <row r="796" spans="1:20" hidden="1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61"/>
        <v>Man</v>
      </c>
      <c r="N796">
        <f>IF(F796="",AVERAGE(Age),F796)</f>
        <v>29.881137667304014</v>
      </c>
      <c r="O796">
        <f>IF(J796="",AVERAGE(Fare),J796)</f>
        <v>30.695799999999998</v>
      </c>
      <c r="P796">
        <f>COUNTIFS(Ticket,I796)</f>
        <v>1</v>
      </c>
      <c r="Q796">
        <f t="shared" si="62"/>
        <v>30.695799999999998</v>
      </c>
      <c r="R796">
        <f t="shared" si="63"/>
        <v>1</v>
      </c>
      <c r="S796">
        <f t="shared" si="64"/>
        <v>3.0695799999999998</v>
      </c>
      <c r="T796">
        <f t="shared" si="65"/>
        <v>1.4268733952472001</v>
      </c>
    </row>
    <row r="797" spans="1:20" hidden="1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61"/>
        <v>Man</v>
      </c>
      <c r="N797">
        <f>IF(F797="",AVERAGE(Age),F797)</f>
        <v>25</v>
      </c>
      <c r="O797">
        <f>IF(J797="",AVERAGE(Fare),J797)</f>
        <v>7.8958000000000004</v>
      </c>
      <c r="P797">
        <f>COUNTIFS(Ticket,I797)</f>
        <v>1</v>
      </c>
      <c r="Q797">
        <f t="shared" si="62"/>
        <v>7.8958000000000004</v>
      </c>
      <c r="R797">
        <f t="shared" si="63"/>
        <v>1</v>
      </c>
      <c r="S797">
        <f t="shared" si="64"/>
        <v>0.78958000000000006</v>
      </c>
      <c r="T797">
        <f t="shared" si="65"/>
        <v>1.3571428571428572</v>
      </c>
    </row>
    <row r="798" spans="1:20" hidden="1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61"/>
        <v>Man</v>
      </c>
      <c r="N798">
        <f>IF(F798="",AVERAGE(Age),F798)</f>
        <v>39</v>
      </c>
      <c r="O798">
        <f>IF(J798="",AVERAGE(Fare),J798)</f>
        <v>13</v>
      </c>
      <c r="P798">
        <f>COUNTIFS(Ticket,I798)</f>
        <v>1</v>
      </c>
      <c r="Q798">
        <f t="shared" si="62"/>
        <v>13</v>
      </c>
      <c r="R798">
        <f t="shared" si="63"/>
        <v>1</v>
      </c>
      <c r="S798">
        <f t="shared" si="64"/>
        <v>1.3</v>
      </c>
      <c r="T798">
        <f t="shared" si="65"/>
        <v>1.5571428571428572</v>
      </c>
    </row>
    <row r="799" spans="1:20" hidden="1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61"/>
        <v>Women</v>
      </c>
      <c r="N799">
        <f>IF(F799="",AVERAGE(Age),F799)</f>
        <v>49</v>
      </c>
      <c r="O799">
        <f>IF(J799="",AVERAGE(Fare),J799)</f>
        <v>25.929200000000002</v>
      </c>
      <c r="P799">
        <f>COUNTIFS(Ticket,I799)</f>
        <v>1</v>
      </c>
      <c r="Q799">
        <f t="shared" si="62"/>
        <v>25.929200000000002</v>
      </c>
      <c r="R799">
        <f t="shared" si="63"/>
        <v>1</v>
      </c>
      <c r="S799">
        <f t="shared" si="64"/>
        <v>2.5929200000000003</v>
      </c>
      <c r="T799">
        <f t="shared" si="65"/>
        <v>1.7</v>
      </c>
    </row>
    <row r="800" spans="1:20" hidden="1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61"/>
        <v>Women</v>
      </c>
      <c r="N800">
        <f>IF(F800="",AVERAGE(Age),F800)</f>
        <v>31</v>
      </c>
      <c r="O800">
        <f>IF(J800="",AVERAGE(Fare),J800)</f>
        <v>8.6832999999999991</v>
      </c>
      <c r="P800">
        <f>COUNTIFS(Ticket,I800)</f>
        <v>1</v>
      </c>
      <c r="Q800">
        <f t="shared" si="62"/>
        <v>8.6832999999999991</v>
      </c>
      <c r="R800">
        <f t="shared" si="63"/>
        <v>1</v>
      </c>
      <c r="S800">
        <f t="shared" si="64"/>
        <v>0.86832999999999994</v>
      </c>
      <c r="T800">
        <f t="shared" si="65"/>
        <v>1.4428571428571428</v>
      </c>
    </row>
    <row r="801" spans="1:20" hidden="1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61"/>
        <v>Man</v>
      </c>
      <c r="N801">
        <f>IF(F801="",AVERAGE(Age),F801)</f>
        <v>30</v>
      </c>
      <c r="O801">
        <f>IF(J801="",AVERAGE(Fare),J801)</f>
        <v>7.2291999999999996</v>
      </c>
      <c r="P801">
        <f>COUNTIFS(Ticket,I801)</f>
        <v>1</v>
      </c>
      <c r="Q801">
        <f t="shared" si="62"/>
        <v>7.2291999999999996</v>
      </c>
      <c r="R801">
        <f t="shared" si="63"/>
        <v>1</v>
      </c>
      <c r="S801">
        <f t="shared" si="64"/>
        <v>0.72292000000000001</v>
      </c>
      <c r="T801">
        <f t="shared" si="65"/>
        <v>1.4285714285714286</v>
      </c>
    </row>
    <row r="802" spans="1:20" hidden="1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61"/>
        <v>Women</v>
      </c>
      <c r="N802">
        <f>IF(F802="",AVERAGE(Age),F802)</f>
        <v>30</v>
      </c>
      <c r="O802">
        <f>IF(J802="",AVERAGE(Fare),J802)</f>
        <v>24.15</v>
      </c>
      <c r="P802">
        <f>COUNTIFS(Ticket,I802)</f>
        <v>3</v>
      </c>
      <c r="Q802">
        <f t="shared" si="62"/>
        <v>8.0499999999999989</v>
      </c>
      <c r="R802">
        <f t="shared" si="63"/>
        <v>3</v>
      </c>
      <c r="S802">
        <f t="shared" si="64"/>
        <v>0.80499999999999994</v>
      </c>
      <c r="T802">
        <f t="shared" si="65"/>
        <v>3.4285714285714284</v>
      </c>
    </row>
    <row r="803" spans="1:20" hidden="1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61"/>
        <v>Man</v>
      </c>
      <c r="N803">
        <f>IF(F803="",AVERAGE(Age),F803)</f>
        <v>34</v>
      </c>
      <c r="O803">
        <f>IF(J803="",AVERAGE(Fare),J803)</f>
        <v>13</v>
      </c>
      <c r="P803">
        <f>COUNTIFS(Ticket,I803)</f>
        <v>2</v>
      </c>
      <c r="Q803">
        <f t="shared" si="62"/>
        <v>6.5</v>
      </c>
      <c r="R803">
        <f t="shared" si="63"/>
        <v>1</v>
      </c>
      <c r="S803">
        <f t="shared" si="64"/>
        <v>0.65</v>
      </c>
      <c r="T803">
        <f t="shared" si="65"/>
        <v>1.4857142857142858</v>
      </c>
    </row>
    <row r="804" spans="1:20" hidden="1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61"/>
        <v>Women</v>
      </c>
      <c r="N804">
        <f>IF(F804="",AVERAGE(Age),F804)</f>
        <v>31</v>
      </c>
      <c r="O804">
        <f>IF(J804="",AVERAGE(Fare),J804)</f>
        <v>26.25</v>
      </c>
      <c r="P804">
        <f>COUNTIFS(Ticket,I804)</f>
        <v>3</v>
      </c>
      <c r="Q804">
        <f t="shared" si="62"/>
        <v>8.75</v>
      </c>
      <c r="R804">
        <f t="shared" si="63"/>
        <v>3</v>
      </c>
      <c r="S804">
        <f t="shared" si="64"/>
        <v>0.875</v>
      </c>
      <c r="T804">
        <f t="shared" si="65"/>
        <v>3.4428571428571431</v>
      </c>
    </row>
    <row r="805" spans="1:20" hidden="1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61"/>
        <v>Boy</v>
      </c>
      <c r="N805">
        <f>IF(F805="",AVERAGE(Age),F805)</f>
        <v>11</v>
      </c>
      <c r="O805">
        <f>IF(J805="",AVERAGE(Fare),J805)</f>
        <v>120</v>
      </c>
      <c r="P805">
        <f>COUNTIFS(Ticket,I805)</f>
        <v>4</v>
      </c>
      <c r="Q805">
        <f t="shared" si="62"/>
        <v>30</v>
      </c>
      <c r="R805">
        <f t="shared" si="63"/>
        <v>4</v>
      </c>
      <c r="S805">
        <f t="shared" si="64"/>
        <v>3</v>
      </c>
      <c r="T805">
        <f t="shared" si="65"/>
        <v>4.1571428571428575</v>
      </c>
    </row>
    <row r="806" spans="1:20" hidden="1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61"/>
        <v>Boy</v>
      </c>
      <c r="N806">
        <f>IF(F806="",AVERAGE(Age),F806)</f>
        <v>0.42</v>
      </c>
      <c r="O806">
        <f>IF(J806="",AVERAGE(Fare),J806)</f>
        <v>8.5167000000000002</v>
      </c>
      <c r="P806">
        <f>COUNTIFS(Ticket,I806)</f>
        <v>2</v>
      </c>
      <c r="Q806">
        <f t="shared" si="62"/>
        <v>4.2583500000000001</v>
      </c>
      <c r="R806">
        <f t="shared" si="63"/>
        <v>2</v>
      </c>
      <c r="S806">
        <f t="shared" si="64"/>
        <v>0.42583500000000002</v>
      </c>
      <c r="T806">
        <f t="shared" si="65"/>
        <v>2.0059999999999998</v>
      </c>
    </row>
    <row r="807" spans="1:20" hidden="1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61"/>
        <v>Man</v>
      </c>
      <c r="N807">
        <f>IF(F807="",AVERAGE(Age),F807)</f>
        <v>27</v>
      </c>
      <c r="O807">
        <f>IF(J807="",AVERAGE(Fare),J807)</f>
        <v>6.9749999999999996</v>
      </c>
      <c r="P807">
        <f>COUNTIFS(Ticket,I807)</f>
        <v>1</v>
      </c>
      <c r="Q807">
        <f t="shared" si="62"/>
        <v>6.9749999999999996</v>
      </c>
      <c r="R807">
        <f t="shared" si="63"/>
        <v>1</v>
      </c>
      <c r="S807">
        <f t="shared" si="64"/>
        <v>0.69750000000000001</v>
      </c>
      <c r="T807">
        <f t="shared" si="65"/>
        <v>1.3857142857142857</v>
      </c>
    </row>
    <row r="808" spans="1:20" hidden="1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61"/>
        <v>Man</v>
      </c>
      <c r="N808">
        <f>IF(F808="",AVERAGE(Age),F808)</f>
        <v>31</v>
      </c>
      <c r="O808">
        <f>IF(J808="",AVERAGE(Fare),J808)</f>
        <v>7.7750000000000004</v>
      </c>
      <c r="P808">
        <f>COUNTIFS(Ticket,I808)</f>
        <v>1</v>
      </c>
      <c r="Q808">
        <f t="shared" si="62"/>
        <v>7.7750000000000004</v>
      </c>
      <c r="R808">
        <f t="shared" si="63"/>
        <v>1</v>
      </c>
      <c r="S808">
        <f t="shared" si="64"/>
        <v>0.77750000000000008</v>
      </c>
      <c r="T808">
        <f t="shared" si="65"/>
        <v>1.4428571428571428</v>
      </c>
    </row>
    <row r="809" spans="1:20" hidden="1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61"/>
        <v>Man</v>
      </c>
      <c r="N809">
        <f>IF(F809="",AVERAGE(Age),F809)</f>
        <v>39</v>
      </c>
      <c r="O809">
        <f>IF(J809="",AVERAGE(Fare),J809)</f>
        <v>0</v>
      </c>
      <c r="P809">
        <f>COUNTIFS(Ticket,I809)</f>
        <v>1</v>
      </c>
      <c r="Q809">
        <f t="shared" si="62"/>
        <v>0</v>
      </c>
      <c r="R809">
        <f t="shared" si="63"/>
        <v>1</v>
      </c>
      <c r="S809">
        <f t="shared" si="64"/>
        <v>0</v>
      </c>
      <c r="T809">
        <f t="shared" si="65"/>
        <v>1.5571428571428572</v>
      </c>
    </row>
    <row r="810" spans="1:20" hidden="1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61"/>
        <v>Women</v>
      </c>
      <c r="N810">
        <f>IF(F810="",AVERAGE(Age),F810)</f>
        <v>18</v>
      </c>
      <c r="O810">
        <f>IF(J810="",AVERAGE(Fare),J810)</f>
        <v>7.7750000000000004</v>
      </c>
      <c r="P810">
        <f>COUNTIFS(Ticket,I810)</f>
        <v>1</v>
      </c>
      <c r="Q810">
        <f t="shared" si="62"/>
        <v>7.7750000000000004</v>
      </c>
      <c r="R810">
        <f t="shared" si="63"/>
        <v>1</v>
      </c>
      <c r="S810">
        <f t="shared" si="64"/>
        <v>0.77750000000000008</v>
      </c>
      <c r="T810">
        <f t="shared" si="65"/>
        <v>1.2571428571428571</v>
      </c>
    </row>
    <row r="811" spans="1:20" hidden="1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61"/>
        <v>Man</v>
      </c>
      <c r="N811">
        <f>IF(F811="",AVERAGE(Age),F811)</f>
        <v>39</v>
      </c>
      <c r="O811">
        <f>IF(J811="",AVERAGE(Fare),J811)</f>
        <v>13</v>
      </c>
      <c r="P811">
        <f>COUNTIFS(Ticket,I811)</f>
        <v>1</v>
      </c>
      <c r="Q811">
        <f t="shared" si="62"/>
        <v>13</v>
      </c>
      <c r="R811">
        <f t="shared" si="63"/>
        <v>1</v>
      </c>
      <c r="S811">
        <f t="shared" si="64"/>
        <v>1.3</v>
      </c>
      <c r="T811">
        <f t="shared" si="65"/>
        <v>1.5571428571428572</v>
      </c>
    </row>
    <row r="812" spans="1:20" hidden="1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61"/>
        <v>Women</v>
      </c>
      <c r="N812">
        <f>IF(F812="",AVERAGE(Age),F812)</f>
        <v>33</v>
      </c>
      <c r="O812">
        <f>IF(J812="",AVERAGE(Fare),J812)</f>
        <v>53.1</v>
      </c>
      <c r="P812">
        <f>COUNTIFS(Ticket,I812)</f>
        <v>2</v>
      </c>
      <c r="Q812">
        <f t="shared" si="62"/>
        <v>26.55</v>
      </c>
      <c r="R812">
        <f t="shared" si="63"/>
        <v>2</v>
      </c>
      <c r="S812">
        <f t="shared" si="64"/>
        <v>2.6550000000000002</v>
      </c>
      <c r="T812">
        <f t="shared" si="65"/>
        <v>2.4714285714285715</v>
      </c>
    </row>
    <row r="813" spans="1:20" hidden="1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61"/>
        <v>Man</v>
      </c>
      <c r="N813">
        <f>IF(F813="",AVERAGE(Age),F813)</f>
        <v>26</v>
      </c>
      <c r="O813">
        <f>IF(J813="",AVERAGE(Fare),J813)</f>
        <v>7.8875000000000002</v>
      </c>
      <c r="P813">
        <f>COUNTIFS(Ticket,I813)</f>
        <v>1</v>
      </c>
      <c r="Q813">
        <f t="shared" si="62"/>
        <v>7.8875000000000002</v>
      </c>
      <c r="R813">
        <f t="shared" si="63"/>
        <v>1</v>
      </c>
      <c r="S813">
        <f t="shared" si="64"/>
        <v>0.78875000000000006</v>
      </c>
      <c r="T813">
        <f t="shared" si="65"/>
        <v>1.3714285714285714</v>
      </c>
    </row>
    <row r="814" spans="1:20" hidden="1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61"/>
        <v>Man</v>
      </c>
      <c r="N814">
        <f>IF(F814="",AVERAGE(Age),F814)</f>
        <v>39</v>
      </c>
      <c r="O814">
        <f>IF(J814="",AVERAGE(Fare),J814)</f>
        <v>24.15</v>
      </c>
      <c r="P814">
        <f>COUNTIFS(Ticket,I814)</f>
        <v>3</v>
      </c>
      <c r="Q814">
        <f t="shared" si="62"/>
        <v>8.0499999999999989</v>
      </c>
      <c r="R814">
        <f t="shared" si="63"/>
        <v>1</v>
      </c>
      <c r="S814">
        <f t="shared" si="64"/>
        <v>0.80499999999999994</v>
      </c>
      <c r="T814">
        <f t="shared" si="65"/>
        <v>1.5571428571428572</v>
      </c>
    </row>
    <row r="815" spans="1:20" hidden="1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61"/>
        <v>Man</v>
      </c>
      <c r="N815">
        <f>IF(F815="",AVERAGE(Age),F815)</f>
        <v>35</v>
      </c>
      <c r="O815">
        <f>IF(J815="",AVERAGE(Fare),J815)</f>
        <v>10.5</v>
      </c>
      <c r="P815">
        <f>COUNTIFS(Ticket,I815)</f>
        <v>1</v>
      </c>
      <c r="Q815">
        <f t="shared" si="62"/>
        <v>10.5</v>
      </c>
      <c r="R815">
        <f t="shared" si="63"/>
        <v>1</v>
      </c>
      <c r="S815">
        <f t="shared" si="64"/>
        <v>1.05</v>
      </c>
      <c r="T815">
        <f t="shared" si="65"/>
        <v>1.5</v>
      </c>
    </row>
    <row r="816" spans="1:20" hidden="1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61"/>
        <v>Women</v>
      </c>
      <c r="N816">
        <f>IF(F816="",AVERAGE(Age),F816)</f>
        <v>6</v>
      </c>
      <c r="O816">
        <f>IF(J816="",AVERAGE(Fare),J816)</f>
        <v>31.274999999999999</v>
      </c>
      <c r="P816">
        <f>COUNTIFS(Ticket,I816)</f>
        <v>7</v>
      </c>
      <c r="Q816">
        <f t="shared" si="62"/>
        <v>4.4678571428571425</v>
      </c>
      <c r="R816">
        <f t="shared" si="63"/>
        <v>7</v>
      </c>
      <c r="S816">
        <f t="shared" si="64"/>
        <v>0.44678571428571429</v>
      </c>
      <c r="T816">
        <f t="shared" si="65"/>
        <v>7.0857142857142854</v>
      </c>
    </row>
    <row r="817" spans="1:20" hidden="1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61"/>
        <v>Man</v>
      </c>
      <c r="N817">
        <f>IF(F817="",AVERAGE(Age),F817)</f>
        <v>30.5</v>
      </c>
      <c r="O817">
        <f>IF(J817="",AVERAGE(Fare),J817)</f>
        <v>8.0500000000000007</v>
      </c>
      <c r="P817">
        <f>COUNTIFS(Ticket,I817)</f>
        <v>1</v>
      </c>
      <c r="Q817">
        <f t="shared" si="62"/>
        <v>8.0500000000000007</v>
      </c>
      <c r="R817">
        <f t="shared" si="63"/>
        <v>1</v>
      </c>
      <c r="S817">
        <f t="shared" si="64"/>
        <v>0.80500000000000005</v>
      </c>
      <c r="T817">
        <f t="shared" si="65"/>
        <v>1.4357142857142857</v>
      </c>
    </row>
    <row r="818" spans="1:20" hidden="1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61"/>
        <v>Man</v>
      </c>
      <c r="N818">
        <f>IF(F818="",AVERAGE(Age),F818)</f>
        <v>29.881137667304014</v>
      </c>
      <c r="O818">
        <f>IF(J818="",AVERAGE(Fare),J818)</f>
        <v>0</v>
      </c>
      <c r="P818">
        <f>COUNTIFS(Ticket,I818)</f>
        <v>2</v>
      </c>
      <c r="Q818">
        <f t="shared" si="62"/>
        <v>0</v>
      </c>
      <c r="R818">
        <f t="shared" si="63"/>
        <v>1</v>
      </c>
      <c r="S818">
        <f t="shared" si="64"/>
        <v>0</v>
      </c>
      <c r="T818">
        <f t="shared" si="65"/>
        <v>1.4268733952472001</v>
      </c>
    </row>
    <row r="819" spans="1:20" hidden="1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61"/>
        <v>Women</v>
      </c>
      <c r="N819">
        <f>IF(F819="",AVERAGE(Age),F819)</f>
        <v>23</v>
      </c>
      <c r="O819">
        <f>IF(J819="",AVERAGE(Fare),J819)</f>
        <v>7.9249999999999998</v>
      </c>
      <c r="P819">
        <f>COUNTIFS(Ticket,I819)</f>
        <v>1</v>
      </c>
      <c r="Q819">
        <f t="shared" si="62"/>
        <v>7.9249999999999998</v>
      </c>
      <c r="R819">
        <f t="shared" si="63"/>
        <v>1</v>
      </c>
      <c r="S819">
        <f t="shared" si="64"/>
        <v>0.79249999999999998</v>
      </c>
      <c r="T819">
        <f t="shared" si="65"/>
        <v>1.3285714285714285</v>
      </c>
    </row>
    <row r="820" spans="1:20" hidden="1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61"/>
        <v>Man</v>
      </c>
      <c r="N820">
        <f>IF(F820="",AVERAGE(Age),F820)</f>
        <v>31</v>
      </c>
      <c r="O820">
        <f>IF(J820="",AVERAGE(Fare),J820)</f>
        <v>37.004199999999997</v>
      </c>
      <c r="P820">
        <f>COUNTIFS(Ticket,I820)</f>
        <v>3</v>
      </c>
      <c r="Q820">
        <f t="shared" si="62"/>
        <v>12.334733333333332</v>
      </c>
      <c r="R820">
        <f t="shared" si="63"/>
        <v>3</v>
      </c>
      <c r="S820">
        <f t="shared" si="64"/>
        <v>1.2334733333333332</v>
      </c>
      <c r="T820">
        <f t="shared" si="65"/>
        <v>3.4428571428571431</v>
      </c>
    </row>
    <row r="821" spans="1:20" hidden="1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61"/>
        <v>Man</v>
      </c>
      <c r="N821">
        <f>IF(F821="",AVERAGE(Age),F821)</f>
        <v>43</v>
      </c>
      <c r="O821">
        <f>IF(J821="",AVERAGE(Fare),J821)</f>
        <v>6.45</v>
      </c>
      <c r="P821">
        <f>COUNTIFS(Ticket,I821)</f>
        <v>1</v>
      </c>
      <c r="Q821">
        <f t="shared" si="62"/>
        <v>6.45</v>
      </c>
      <c r="R821">
        <f t="shared" si="63"/>
        <v>1</v>
      </c>
      <c r="S821">
        <f t="shared" si="64"/>
        <v>0.64500000000000002</v>
      </c>
      <c r="T821">
        <f t="shared" si="65"/>
        <v>1.6142857142857143</v>
      </c>
    </row>
    <row r="822" spans="1:20" hidden="1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61"/>
        <v>Boy</v>
      </c>
      <c r="N822">
        <f>IF(F822="",AVERAGE(Age),F822)</f>
        <v>10</v>
      </c>
      <c r="O822">
        <f>IF(J822="",AVERAGE(Fare),J822)</f>
        <v>27.9</v>
      </c>
      <c r="P822">
        <f>COUNTIFS(Ticket,I822)</f>
        <v>6</v>
      </c>
      <c r="Q822">
        <f t="shared" si="62"/>
        <v>4.6499999999999995</v>
      </c>
      <c r="R822">
        <f t="shared" si="63"/>
        <v>6</v>
      </c>
      <c r="S822">
        <f t="shared" si="64"/>
        <v>0.46499999999999997</v>
      </c>
      <c r="T822">
        <f t="shared" si="65"/>
        <v>6.1428571428571432</v>
      </c>
    </row>
    <row r="823" spans="1:20" hidden="1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61"/>
        <v>Women</v>
      </c>
      <c r="N823">
        <f>IF(F823="",AVERAGE(Age),F823)</f>
        <v>52</v>
      </c>
      <c r="O823">
        <f>IF(J823="",AVERAGE(Fare),J823)</f>
        <v>93.5</v>
      </c>
      <c r="P823">
        <f>COUNTIFS(Ticket,I823)</f>
        <v>4</v>
      </c>
      <c r="Q823">
        <f t="shared" si="62"/>
        <v>23.375</v>
      </c>
      <c r="R823">
        <f t="shared" si="63"/>
        <v>3</v>
      </c>
      <c r="S823">
        <f t="shared" si="64"/>
        <v>2.3374999999999999</v>
      </c>
      <c r="T823">
        <f t="shared" si="65"/>
        <v>3.7428571428571429</v>
      </c>
    </row>
    <row r="824" spans="1:20" hidden="1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61"/>
        <v>Man</v>
      </c>
      <c r="N824">
        <f>IF(F824="",AVERAGE(Age),F824)</f>
        <v>27</v>
      </c>
      <c r="O824">
        <f>IF(J824="",AVERAGE(Fare),J824)</f>
        <v>8.6624999999999996</v>
      </c>
      <c r="P824">
        <f>COUNTIFS(Ticket,I824)</f>
        <v>1</v>
      </c>
      <c r="Q824">
        <f t="shared" si="62"/>
        <v>8.6624999999999996</v>
      </c>
      <c r="R824">
        <f t="shared" si="63"/>
        <v>1</v>
      </c>
      <c r="S824">
        <f t="shared" si="64"/>
        <v>0.86624999999999996</v>
      </c>
      <c r="T824">
        <f t="shared" si="65"/>
        <v>1.3857142857142857</v>
      </c>
    </row>
    <row r="825" spans="1:20" hidden="1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61"/>
        <v>Man</v>
      </c>
      <c r="N825">
        <f>IF(F825="",AVERAGE(Age),F825)</f>
        <v>38</v>
      </c>
      <c r="O825">
        <f>IF(J825="",AVERAGE(Fare),J825)</f>
        <v>0</v>
      </c>
      <c r="P825">
        <f>COUNTIFS(Ticket,I825)</f>
        <v>1</v>
      </c>
      <c r="Q825">
        <f t="shared" si="62"/>
        <v>0</v>
      </c>
      <c r="R825">
        <f t="shared" si="63"/>
        <v>1</v>
      </c>
      <c r="S825">
        <f t="shared" si="64"/>
        <v>0</v>
      </c>
      <c r="T825">
        <f t="shared" si="65"/>
        <v>1.5428571428571427</v>
      </c>
    </row>
    <row r="826" spans="1:20" hidden="1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61"/>
        <v>Women</v>
      </c>
      <c r="N826">
        <f>IF(F826="",AVERAGE(Age),F826)</f>
        <v>27</v>
      </c>
      <c r="O826">
        <f>IF(J826="",AVERAGE(Fare),J826)</f>
        <v>12.475</v>
      </c>
      <c r="P826">
        <f>COUNTIFS(Ticket,I826)</f>
        <v>2</v>
      </c>
      <c r="Q826">
        <f t="shared" si="62"/>
        <v>6.2374999999999998</v>
      </c>
      <c r="R826">
        <f t="shared" si="63"/>
        <v>2</v>
      </c>
      <c r="S826">
        <f t="shared" si="64"/>
        <v>0.62375000000000003</v>
      </c>
      <c r="T826">
        <f t="shared" si="65"/>
        <v>2.3857142857142857</v>
      </c>
    </row>
    <row r="827" spans="1:20" hidden="1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61"/>
        <v>Boy</v>
      </c>
      <c r="N827">
        <f>IF(F827="",AVERAGE(Age),F827)</f>
        <v>2</v>
      </c>
      <c r="O827">
        <f>IF(J827="",AVERAGE(Fare),J827)</f>
        <v>39.6875</v>
      </c>
      <c r="P827">
        <f>COUNTIFS(Ticket,I827)</f>
        <v>7</v>
      </c>
      <c r="Q827">
        <f t="shared" si="62"/>
        <v>5.6696428571428568</v>
      </c>
      <c r="R827">
        <f t="shared" si="63"/>
        <v>6</v>
      </c>
      <c r="S827">
        <f t="shared" si="64"/>
        <v>0.5669642857142857</v>
      </c>
      <c r="T827">
        <f t="shared" si="65"/>
        <v>6.0285714285714285</v>
      </c>
    </row>
    <row r="828" spans="1:20" hidden="1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61"/>
        <v>Man</v>
      </c>
      <c r="N828">
        <f>IF(F828="",AVERAGE(Age),F828)</f>
        <v>29.881137667304014</v>
      </c>
      <c r="O828">
        <f>IF(J828="",AVERAGE(Fare),J828)</f>
        <v>6.95</v>
      </c>
      <c r="P828">
        <f>COUNTIFS(Ticket,I828)</f>
        <v>1</v>
      </c>
      <c r="Q828">
        <f t="shared" si="62"/>
        <v>6.95</v>
      </c>
      <c r="R828">
        <f t="shared" si="63"/>
        <v>1</v>
      </c>
      <c r="S828">
        <f t="shared" si="64"/>
        <v>0.69500000000000006</v>
      </c>
      <c r="T828">
        <f t="shared" si="65"/>
        <v>1.4268733952472001</v>
      </c>
    </row>
    <row r="829" spans="1:20" hidden="1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61"/>
        <v>Man</v>
      </c>
      <c r="N829">
        <f>IF(F829="",AVERAGE(Age),F829)</f>
        <v>29.881137667304014</v>
      </c>
      <c r="O829">
        <f>IF(J829="",AVERAGE(Fare),J829)</f>
        <v>56.495800000000003</v>
      </c>
      <c r="P829">
        <f>COUNTIFS(Ticket,I829)</f>
        <v>8</v>
      </c>
      <c r="Q829">
        <f t="shared" si="62"/>
        <v>7.0619750000000003</v>
      </c>
      <c r="R829">
        <f t="shared" si="63"/>
        <v>1</v>
      </c>
      <c r="S829">
        <f t="shared" si="64"/>
        <v>0.70619750000000003</v>
      </c>
      <c r="T829">
        <f t="shared" si="65"/>
        <v>1.4268733952472001</v>
      </c>
    </row>
    <row r="830" spans="1:20" hidden="1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61"/>
        <v>Boy</v>
      </c>
      <c r="N830">
        <f>IF(F830="",AVERAGE(Age),F830)</f>
        <v>1</v>
      </c>
      <c r="O830">
        <f>IF(J830="",AVERAGE(Fare),J830)</f>
        <v>37.004199999999997</v>
      </c>
      <c r="P830">
        <f>COUNTIFS(Ticket,I830)</f>
        <v>3</v>
      </c>
      <c r="Q830">
        <f t="shared" si="62"/>
        <v>12.334733333333332</v>
      </c>
      <c r="R830">
        <f t="shared" si="63"/>
        <v>3</v>
      </c>
      <c r="S830">
        <f t="shared" si="64"/>
        <v>1.2334733333333332</v>
      </c>
      <c r="T830">
        <f t="shared" si="65"/>
        <v>3.0142857142857142</v>
      </c>
    </row>
    <row r="831" spans="1:20" hidden="1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61"/>
        <v>Man</v>
      </c>
      <c r="N831">
        <f>IF(F831="",AVERAGE(Age),F831)</f>
        <v>29.881137667304014</v>
      </c>
      <c r="O831">
        <f>IF(J831="",AVERAGE(Fare),J831)</f>
        <v>7.75</v>
      </c>
      <c r="P831">
        <f>COUNTIFS(Ticket,I831)</f>
        <v>1</v>
      </c>
      <c r="Q831">
        <f t="shared" si="62"/>
        <v>7.75</v>
      </c>
      <c r="R831">
        <f t="shared" si="63"/>
        <v>1</v>
      </c>
      <c r="S831">
        <f t="shared" si="64"/>
        <v>0.77500000000000002</v>
      </c>
      <c r="T831">
        <f t="shared" si="65"/>
        <v>1.4268733952472001</v>
      </c>
    </row>
    <row r="832" spans="1:20" hidden="1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61"/>
        <v>Women</v>
      </c>
      <c r="N832">
        <f>IF(F832="",AVERAGE(Age),F832)</f>
        <v>62</v>
      </c>
      <c r="O832">
        <f>IF(J832="",AVERAGE(Fare),J832)</f>
        <v>80</v>
      </c>
      <c r="P832">
        <f>COUNTIFS(Ticket,I832)</f>
        <v>2</v>
      </c>
      <c r="Q832">
        <f t="shared" si="62"/>
        <v>40</v>
      </c>
      <c r="R832">
        <f t="shared" si="63"/>
        <v>1</v>
      </c>
      <c r="S832">
        <f t="shared" si="64"/>
        <v>4</v>
      </c>
      <c r="T832">
        <f t="shared" si="65"/>
        <v>1.8857142857142857</v>
      </c>
    </row>
    <row r="833" spans="1:20" hidden="1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61"/>
        <v>Women</v>
      </c>
      <c r="N833">
        <f>IF(F833="",AVERAGE(Age),F833)</f>
        <v>15</v>
      </c>
      <c r="O833">
        <f>IF(J833="",AVERAGE(Fare),J833)</f>
        <v>14.4542</v>
      </c>
      <c r="P833">
        <f>COUNTIFS(Ticket,I833)</f>
        <v>2</v>
      </c>
      <c r="Q833">
        <f t="shared" si="62"/>
        <v>7.2271000000000001</v>
      </c>
      <c r="R833">
        <f t="shared" si="63"/>
        <v>2</v>
      </c>
      <c r="S833">
        <f t="shared" si="64"/>
        <v>0.72270999999999996</v>
      </c>
      <c r="T833">
        <f t="shared" si="65"/>
        <v>2.2142857142857144</v>
      </c>
    </row>
    <row r="834" spans="1:20" hidden="1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61"/>
        <v>Boy</v>
      </c>
      <c r="N834">
        <f>IF(F834="",AVERAGE(Age),F834)</f>
        <v>0.83</v>
      </c>
      <c r="O834">
        <f>IF(J834="",AVERAGE(Fare),J834)</f>
        <v>18.75</v>
      </c>
      <c r="P834">
        <f>COUNTIFS(Ticket,I834)</f>
        <v>3</v>
      </c>
      <c r="Q834">
        <f t="shared" si="62"/>
        <v>6.25</v>
      </c>
      <c r="R834">
        <f t="shared" si="63"/>
        <v>3</v>
      </c>
      <c r="S834">
        <f t="shared" si="64"/>
        <v>0.625</v>
      </c>
      <c r="T834">
        <f t="shared" si="65"/>
        <v>3.011857142857143</v>
      </c>
    </row>
    <row r="835" spans="1:20" hidden="1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61"/>
        <v>Man</v>
      </c>
      <c r="N835">
        <f>IF(F835="",AVERAGE(Age),F835)</f>
        <v>29.881137667304014</v>
      </c>
      <c r="O835">
        <f>IF(J835="",AVERAGE(Fare),J835)</f>
        <v>7.2291999999999996</v>
      </c>
      <c r="P835">
        <f>COUNTIFS(Ticket,I835)</f>
        <v>1</v>
      </c>
      <c r="Q835">
        <f t="shared" si="62"/>
        <v>7.2291999999999996</v>
      </c>
      <c r="R835">
        <f t="shared" si="63"/>
        <v>1</v>
      </c>
      <c r="S835">
        <f t="shared" si="64"/>
        <v>0.72292000000000001</v>
      </c>
      <c r="T835">
        <f t="shared" si="65"/>
        <v>1.4268733952472001</v>
      </c>
    </row>
    <row r="836" spans="1:20" hidden="1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66">IF(IFERROR(FIND("Master",D836),0)&gt;0,"Boy",IF(E836="female","Women","Man"))</f>
        <v>Man</v>
      </c>
      <c r="N836">
        <f>IF(F836="",AVERAGE(Age),F836)</f>
        <v>23</v>
      </c>
      <c r="O836">
        <f>IF(J836="",AVERAGE(Fare),J836)</f>
        <v>7.8541999999999996</v>
      </c>
      <c r="P836">
        <f>COUNTIFS(Ticket,I836)</f>
        <v>1</v>
      </c>
      <c r="Q836">
        <f t="shared" ref="Q836:Q899" si="67">O836/P836</f>
        <v>7.8541999999999996</v>
      </c>
      <c r="R836">
        <f t="shared" ref="R836:R899" si="68">SUM(G836:H836)+1</f>
        <v>1</v>
      </c>
      <c r="S836">
        <f t="shared" ref="S836:S899" si="69">O836/(P836*10)</f>
        <v>0.78542000000000001</v>
      </c>
      <c r="T836">
        <f t="shared" ref="T836:T899" si="70">R836+(N836/70)</f>
        <v>1.3285714285714285</v>
      </c>
    </row>
    <row r="837" spans="1:20" hidden="1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66"/>
        <v>Man</v>
      </c>
      <c r="N837">
        <f>IF(F837="",AVERAGE(Age),F837)</f>
        <v>18</v>
      </c>
      <c r="O837">
        <f>IF(J837="",AVERAGE(Fare),J837)</f>
        <v>8.3000000000000007</v>
      </c>
      <c r="P837">
        <f>COUNTIFS(Ticket,I837)</f>
        <v>1</v>
      </c>
      <c r="Q837">
        <f t="shared" si="67"/>
        <v>8.3000000000000007</v>
      </c>
      <c r="R837">
        <f t="shared" si="68"/>
        <v>1</v>
      </c>
      <c r="S837">
        <f t="shared" si="69"/>
        <v>0.83000000000000007</v>
      </c>
      <c r="T837">
        <f t="shared" si="70"/>
        <v>1.2571428571428571</v>
      </c>
    </row>
    <row r="838" spans="1:20" hidden="1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66"/>
        <v>Women</v>
      </c>
      <c r="N838">
        <f>IF(F838="",AVERAGE(Age),F838)</f>
        <v>39</v>
      </c>
      <c r="O838">
        <f>IF(J838="",AVERAGE(Fare),J838)</f>
        <v>83.158299999999997</v>
      </c>
      <c r="P838">
        <f>COUNTIFS(Ticket,I838)</f>
        <v>3</v>
      </c>
      <c r="Q838">
        <f t="shared" si="67"/>
        <v>27.719433333333331</v>
      </c>
      <c r="R838">
        <f t="shared" si="68"/>
        <v>3</v>
      </c>
      <c r="S838">
        <f t="shared" si="69"/>
        <v>2.7719433333333332</v>
      </c>
      <c r="T838">
        <f t="shared" si="70"/>
        <v>3.5571428571428569</v>
      </c>
    </row>
    <row r="839" spans="1:20" hidden="1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66"/>
        <v>Man</v>
      </c>
      <c r="N839">
        <f>IF(F839="",AVERAGE(Age),F839)</f>
        <v>21</v>
      </c>
      <c r="O839">
        <f>IF(J839="",AVERAGE(Fare),J839)</f>
        <v>8.6624999999999996</v>
      </c>
      <c r="P839">
        <f>COUNTIFS(Ticket,I839)</f>
        <v>1</v>
      </c>
      <c r="Q839">
        <f t="shared" si="67"/>
        <v>8.6624999999999996</v>
      </c>
      <c r="R839">
        <f t="shared" si="68"/>
        <v>1</v>
      </c>
      <c r="S839">
        <f t="shared" si="69"/>
        <v>0.86624999999999996</v>
      </c>
      <c r="T839">
        <f t="shared" si="70"/>
        <v>1.3</v>
      </c>
    </row>
    <row r="840" spans="1:20" hidden="1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66"/>
        <v>Man</v>
      </c>
      <c r="N840">
        <f>IF(F840="",AVERAGE(Age),F840)</f>
        <v>29.881137667304014</v>
      </c>
      <c r="O840">
        <f>IF(J840="",AVERAGE(Fare),J840)</f>
        <v>8.0500000000000007</v>
      </c>
      <c r="P840">
        <f>COUNTIFS(Ticket,I840)</f>
        <v>1</v>
      </c>
      <c r="Q840">
        <f t="shared" si="67"/>
        <v>8.0500000000000007</v>
      </c>
      <c r="R840">
        <f t="shared" si="68"/>
        <v>1</v>
      </c>
      <c r="S840">
        <f t="shared" si="69"/>
        <v>0.80500000000000005</v>
      </c>
      <c r="T840">
        <f t="shared" si="70"/>
        <v>1.4268733952472001</v>
      </c>
    </row>
    <row r="841" spans="1:20" hidden="1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66"/>
        <v>Man</v>
      </c>
      <c r="N841">
        <f>IF(F841="",AVERAGE(Age),F841)</f>
        <v>32</v>
      </c>
      <c r="O841">
        <f>IF(J841="",AVERAGE(Fare),J841)</f>
        <v>56.495800000000003</v>
      </c>
      <c r="P841">
        <f>COUNTIFS(Ticket,I841)</f>
        <v>8</v>
      </c>
      <c r="Q841">
        <f t="shared" si="67"/>
        <v>7.0619750000000003</v>
      </c>
      <c r="R841">
        <f t="shared" si="68"/>
        <v>1</v>
      </c>
      <c r="S841">
        <f t="shared" si="69"/>
        <v>0.70619750000000003</v>
      </c>
      <c r="T841">
        <f t="shared" si="70"/>
        <v>1.4571428571428571</v>
      </c>
    </row>
    <row r="842" spans="1:20" hidden="1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66"/>
        <v>Man</v>
      </c>
      <c r="N842">
        <f>IF(F842="",AVERAGE(Age),F842)</f>
        <v>29.881137667304014</v>
      </c>
      <c r="O842">
        <f>IF(J842="",AVERAGE(Fare),J842)</f>
        <v>29.7</v>
      </c>
      <c r="P842">
        <f>COUNTIFS(Ticket,I842)</f>
        <v>1</v>
      </c>
      <c r="Q842">
        <f t="shared" si="67"/>
        <v>29.7</v>
      </c>
      <c r="R842">
        <f t="shared" si="68"/>
        <v>1</v>
      </c>
      <c r="S842">
        <f t="shared" si="69"/>
        <v>2.9699999999999998</v>
      </c>
      <c r="T842">
        <f t="shared" si="70"/>
        <v>1.4268733952472001</v>
      </c>
    </row>
    <row r="843" spans="1:20" hidden="1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66"/>
        <v>Man</v>
      </c>
      <c r="N843">
        <f>IF(F843="",AVERAGE(Age),F843)</f>
        <v>20</v>
      </c>
      <c r="O843">
        <f>IF(J843="",AVERAGE(Fare),J843)</f>
        <v>7.9249999999999998</v>
      </c>
      <c r="P843">
        <f>COUNTIFS(Ticket,I843)</f>
        <v>1</v>
      </c>
      <c r="Q843">
        <f t="shared" si="67"/>
        <v>7.9249999999999998</v>
      </c>
      <c r="R843">
        <f t="shared" si="68"/>
        <v>1</v>
      </c>
      <c r="S843">
        <f t="shared" si="69"/>
        <v>0.79249999999999998</v>
      </c>
      <c r="T843">
        <f t="shared" si="70"/>
        <v>1.2857142857142856</v>
      </c>
    </row>
    <row r="844" spans="1:20" hidden="1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66"/>
        <v>Man</v>
      </c>
      <c r="N844">
        <f>IF(F844="",AVERAGE(Age),F844)</f>
        <v>16</v>
      </c>
      <c r="O844">
        <f>IF(J844="",AVERAGE(Fare),J844)</f>
        <v>10.5</v>
      </c>
      <c r="P844">
        <f>COUNTIFS(Ticket,I844)</f>
        <v>2</v>
      </c>
      <c r="Q844">
        <f t="shared" si="67"/>
        <v>5.25</v>
      </c>
      <c r="R844">
        <f t="shared" si="68"/>
        <v>1</v>
      </c>
      <c r="S844">
        <f t="shared" si="69"/>
        <v>0.52500000000000002</v>
      </c>
      <c r="T844">
        <f t="shared" si="70"/>
        <v>1.2285714285714286</v>
      </c>
    </row>
    <row r="845" spans="1:20" hidden="1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66"/>
        <v>Women</v>
      </c>
      <c r="N845">
        <f>IF(F845="",AVERAGE(Age),F845)</f>
        <v>30</v>
      </c>
      <c r="O845">
        <f>IF(J845="",AVERAGE(Fare),J845)</f>
        <v>31</v>
      </c>
      <c r="P845">
        <f>COUNTIFS(Ticket,I845)</f>
        <v>2</v>
      </c>
      <c r="Q845">
        <f t="shared" si="67"/>
        <v>15.5</v>
      </c>
      <c r="R845">
        <f t="shared" si="68"/>
        <v>1</v>
      </c>
      <c r="S845">
        <f t="shared" si="69"/>
        <v>1.55</v>
      </c>
      <c r="T845">
        <f t="shared" si="70"/>
        <v>1.4285714285714286</v>
      </c>
    </row>
    <row r="846" spans="1:20" hidden="1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66"/>
        <v>Man</v>
      </c>
      <c r="N846">
        <f>IF(F846="",AVERAGE(Age),F846)</f>
        <v>34.5</v>
      </c>
      <c r="O846">
        <f>IF(J846="",AVERAGE(Fare),J846)</f>
        <v>6.4375</v>
      </c>
      <c r="P846">
        <f>COUNTIFS(Ticket,I846)</f>
        <v>1</v>
      </c>
      <c r="Q846">
        <f t="shared" si="67"/>
        <v>6.4375</v>
      </c>
      <c r="R846">
        <f t="shared" si="68"/>
        <v>1</v>
      </c>
      <c r="S846">
        <f t="shared" si="69"/>
        <v>0.64375000000000004</v>
      </c>
      <c r="T846">
        <f t="shared" si="70"/>
        <v>1.4928571428571429</v>
      </c>
    </row>
    <row r="847" spans="1:20" hidden="1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66"/>
        <v>Man</v>
      </c>
      <c r="N847">
        <f>IF(F847="",AVERAGE(Age),F847)</f>
        <v>17</v>
      </c>
      <c r="O847">
        <f>IF(J847="",AVERAGE(Fare),J847)</f>
        <v>8.6624999999999996</v>
      </c>
      <c r="P847">
        <f>COUNTIFS(Ticket,I847)</f>
        <v>1</v>
      </c>
      <c r="Q847">
        <f t="shared" si="67"/>
        <v>8.6624999999999996</v>
      </c>
      <c r="R847">
        <f t="shared" si="68"/>
        <v>1</v>
      </c>
      <c r="S847">
        <f t="shared" si="69"/>
        <v>0.86624999999999996</v>
      </c>
      <c r="T847">
        <f t="shared" si="70"/>
        <v>1.2428571428571429</v>
      </c>
    </row>
    <row r="848" spans="1:20" hidden="1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66"/>
        <v>Man</v>
      </c>
      <c r="N848">
        <f>IF(F848="",AVERAGE(Age),F848)</f>
        <v>42</v>
      </c>
      <c r="O848">
        <f>IF(J848="",AVERAGE(Fare),J848)</f>
        <v>7.55</v>
      </c>
      <c r="P848">
        <f>COUNTIFS(Ticket,I848)</f>
        <v>1</v>
      </c>
      <c r="Q848">
        <f t="shared" si="67"/>
        <v>7.55</v>
      </c>
      <c r="R848">
        <f t="shared" si="68"/>
        <v>1</v>
      </c>
      <c r="S848">
        <f t="shared" si="69"/>
        <v>0.755</v>
      </c>
      <c r="T848">
        <f t="shared" si="70"/>
        <v>1.6</v>
      </c>
    </row>
    <row r="849" spans="1:20" hidden="1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66"/>
        <v>Man</v>
      </c>
      <c r="N849">
        <f>IF(F849="",AVERAGE(Age),F849)</f>
        <v>29.881137667304014</v>
      </c>
      <c r="O849">
        <f>IF(J849="",AVERAGE(Fare),J849)</f>
        <v>69.55</v>
      </c>
      <c r="P849">
        <f>COUNTIFS(Ticket,I849)</f>
        <v>11</v>
      </c>
      <c r="Q849">
        <f t="shared" si="67"/>
        <v>6.3227272727272723</v>
      </c>
      <c r="R849">
        <f t="shared" si="68"/>
        <v>11</v>
      </c>
      <c r="S849">
        <f t="shared" si="69"/>
        <v>0.63227272727272721</v>
      </c>
      <c r="T849">
        <f t="shared" si="70"/>
        <v>11.426873395247201</v>
      </c>
    </row>
    <row r="850" spans="1:20" hidden="1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66"/>
        <v>Man</v>
      </c>
      <c r="N850">
        <f>IF(F850="",AVERAGE(Age),F850)</f>
        <v>35</v>
      </c>
      <c r="O850">
        <f>IF(J850="",AVERAGE(Fare),J850)</f>
        <v>7.8958000000000004</v>
      </c>
      <c r="P850">
        <f>COUNTIFS(Ticket,I850)</f>
        <v>1</v>
      </c>
      <c r="Q850">
        <f t="shared" si="67"/>
        <v>7.8958000000000004</v>
      </c>
      <c r="R850">
        <f t="shared" si="68"/>
        <v>1</v>
      </c>
      <c r="S850">
        <f t="shared" si="69"/>
        <v>0.78958000000000006</v>
      </c>
      <c r="T850">
        <f t="shared" si="70"/>
        <v>1.5</v>
      </c>
    </row>
    <row r="851" spans="1:20" hidden="1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66"/>
        <v>Man</v>
      </c>
      <c r="N851">
        <f>IF(F851="",AVERAGE(Age),F851)</f>
        <v>28</v>
      </c>
      <c r="O851">
        <f>IF(J851="",AVERAGE(Fare),J851)</f>
        <v>33</v>
      </c>
      <c r="P851">
        <f>COUNTIFS(Ticket,I851)</f>
        <v>3</v>
      </c>
      <c r="Q851">
        <f t="shared" si="67"/>
        <v>11</v>
      </c>
      <c r="R851">
        <f t="shared" si="68"/>
        <v>2</v>
      </c>
      <c r="S851">
        <f t="shared" si="69"/>
        <v>1.1000000000000001</v>
      </c>
      <c r="T851">
        <f t="shared" si="70"/>
        <v>2.4</v>
      </c>
    </row>
    <row r="852" spans="1:20" hidden="1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66"/>
        <v>Women</v>
      </c>
      <c r="N852">
        <f>IF(F852="",AVERAGE(Age),F852)</f>
        <v>29.881137667304014</v>
      </c>
      <c r="O852">
        <f>IF(J852="",AVERAGE(Fare),J852)</f>
        <v>89.104200000000006</v>
      </c>
      <c r="P852">
        <f>COUNTIFS(Ticket,I852)</f>
        <v>2</v>
      </c>
      <c r="Q852">
        <f t="shared" si="67"/>
        <v>44.552100000000003</v>
      </c>
      <c r="R852">
        <f t="shared" si="68"/>
        <v>2</v>
      </c>
      <c r="S852">
        <f t="shared" si="69"/>
        <v>4.4552100000000001</v>
      </c>
      <c r="T852">
        <f t="shared" si="70"/>
        <v>2.4268733952472004</v>
      </c>
    </row>
    <row r="853" spans="1:20" hidden="1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66"/>
        <v>Boy</v>
      </c>
      <c r="N853">
        <f>IF(F853="",AVERAGE(Age),F853)</f>
        <v>4</v>
      </c>
      <c r="O853">
        <f>IF(J853="",AVERAGE(Fare),J853)</f>
        <v>31.274999999999999</v>
      </c>
      <c r="P853">
        <f>COUNTIFS(Ticket,I853)</f>
        <v>7</v>
      </c>
      <c r="Q853">
        <f t="shared" si="67"/>
        <v>4.4678571428571425</v>
      </c>
      <c r="R853">
        <f t="shared" si="68"/>
        <v>7</v>
      </c>
      <c r="S853">
        <f t="shared" si="69"/>
        <v>0.44678571428571429</v>
      </c>
      <c r="T853">
        <f t="shared" si="70"/>
        <v>7.0571428571428569</v>
      </c>
    </row>
    <row r="854" spans="1:20" hidden="1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66"/>
        <v>Man</v>
      </c>
      <c r="N854">
        <f>IF(F854="",AVERAGE(Age),F854)</f>
        <v>74</v>
      </c>
      <c r="O854">
        <f>IF(J854="",AVERAGE(Fare),J854)</f>
        <v>7.7750000000000004</v>
      </c>
      <c r="P854">
        <f>COUNTIFS(Ticket,I854)</f>
        <v>1</v>
      </c>
      <c r="Q854">
        <f t="shared" si="67"/>
        <v>7.7750000000000004</v>
      </c>
      <c r="R854">
        <f t="shared" si="68"/>
        <v>1</v>
      </c>
      <c r="S854">
        <f t="shared" si="69"/>
        <v>0.77750000000000008</v>
      </c>
      <c r="T854">
        <f t="shared" si="70"/>
        <v>2.0571428571428569</v>
      </c>
    </row>
    <row r="855" spans="1:20" hidden="1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66"/>
        <v>Women</v>
      </c>
      <c r="N855">
        <f>IF(F855="",AVERAGE(Age),F855)</f>
        <v>9</v>
      </c>
      <c r="O855">
        <f>IF(J855="",AVERAGE(Fare),J855)</f>
        <v>15.245799999999999</v>
      </c>
      <c r="P855">
        <f>COUNTIFS(Ticket,I855)</f>
        <v>3</v>
      </c>
      <c r="Q855">
        <f t="shared" si="67"/>
        <v>5.0819333333333327</v>
      </c>
      <c r="R855">
        <f t="shared" si="68"/>
        <v>3</v>
      </c>
      <c r="S855">
        <f t="shared" si="69"/>
        <v>0.50819333333333327</v>
      </c>
      <c r="T855">
        <f t="shared" si="70"/>
        <v>3.1285714285714286</v>
      </c>
    </row>
    <row r="856" spans="1:20" hidden="1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66"/>
        <v>Women</v>
      </c>
      <c r="N856">
        <f>IF(F856="",AVERAGE(Age),F856)</f>
        <v>16</v>
      </c>
      <c r="O856">
        <f>IF(J856="",AVERAGE(Fare),J856)</f>
        <v>39.4</v>
      </c>
      <c r="P856">
        <f>COUNTIFS(Ticket,I856)</f>
        <v>2</v>
      </c>
      <c r="Q856">
        <f t="shared" si="67"/>
        <v>19.7</v>
      </c>
      <c r="R856">
        <f t="shared" si="68"/>
        <v>2</v>
      </c>
      <c r="S856">
        <f t="shared" si="69"/>
        <v>1.97</v>
      </c>
      <c r="T856">
        <f t="shared" si="70"/>
        <v>2.2285714285714286</v>
      </c>
    </row>
    <row r="857" spans="1:20" hidden="1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66"/>
        <v>Women</v>
      </c>
      <c r="N857">
        <f>IF(F857="",AVERAGE(Age),F857)</f>
        <v>44</v>
      </c>
      <c r="O857">
        <f>IF(J857="",AVERAGE(Fare),J857)</f>
        <v>26</v>
      </c>
      <c r="P857">
        <f>COUNTIFS(Ticket,I857)</f>
        <v>2</v>
      </c>
      <c r="Q857">
        <f t="shared" si="67"/>
        <v>13</v>
      </c>
      <c r="R857">
        <f t="shared" si="68"/>
        <v>2</v>
      </c>
      <c r="S857">
        <f t="shared" si="69"/>
        <v>1.3</v>
      </c>
      <c r="T857">
        <f t="shared" si="70"/>
        <v>2.6285714285714286</v>
      </c>
    </row>
    <row r="858" spans="1:20" hidden="1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66"/>
        <v>Women</v>
      </c>
      <c r="N858">
        <f>IF(F858="",AVERAGE(Age),F858)</f>
        <v>18</v>
      </c>
      <c r="O858">
        <f>IF(J858="",AVERAGE(Fare),J858)</f>
        <v>9.35</v>
      </c>
      <c r="P858">
        <f>COUNTIFS(Ticket,I858)</f>
        <v>2</v>
      </c>
      <c r="Q858">
        <f t="shared" si="67"/>
        <v>4.6749999999999998</v>
      </c>
      <c r="R858">
        <f t="shared" si="68"/>
        <v>2</v>
      </c>
      <c r="S858">
        <f t="shared" si="69"/>
        <v>0.46749999999999997</v>
      </c>
      <c r="T858">
        <f t="shared" si="70"/>
        <v>2.2571428571428571</v>
      </c>
    </row>
    <row r="859" spans="1:20" hidden="1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66"/>
        <v>Women</v>
      </c>
      <c r="N859">
        <f>IF(F859="",AVERAGE(Age),F859)</f>
        <v>45</v>
      </c>
      <c r="O859">
        <f>IF(J859="",AVERAGE(Fare),J859)</f>
        <v>164.86670000000001</v>
      </c>
      <c r="P859">
        <f>COUNTIFS(Ticket,I859)</f>
        <v>4</v>
      </c>
      <c r="Q859">
        <f t="shared" si="67"/>
        <v>41.216675000000002</v>
      </c>
      <c r="R859">
        <f t="shared" si="68"/>
        <v>3</v>
      </c>
      <c r="S859">
        <f t="shared" si="69"/>
        <v>4.1216675</v>
      </c>
      <c r="T859">
        <f t="shared" si="70"/>
        <v>3.6428571428571428</v>
      </c>
    </row>
    <row r="860" spans="1:20" hidden="1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66"/>
        <v>Man</v>
      </c>
      <c r="N860">
        <f>IF(F860="",AVERAGE(Age),F860)</f>
        <v>51</v>
      </c>
      <c r="O860">
        <f>IF(J860="",AVERAGE(Fare),J860)</f>
        <v>26.55</v>
      </c>
      <c r="P860">
        <f>COUNTIFS(Ticket,I860)</f>
        <v>1</v>
      </c>
      <c r="Q860">
        <f t="shared" si="67"/>
        <v>26.55</v>
      </c>
      <c r="R860">
        <f t="shared" si="68"/>
        <v>1</v>
      </c>
      <c r="S860">
        <f t="shared" si="69"/>
        <v>2.6550000000000002</v>
      </c>
      <c r="T860">
        <f t="shared" si="70"/>
        <v>1.7285714285714286</v>
      </c>
    </row>
    <row r="861" spans="1:20" hidden="1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66"/>
        <v>Women</v>
      </c>
      <c r="N861">
        <f>IF(F861="",AVERAGE(Age),F861)</f>
        <v>24</v>
      </c>
      <c r="O861">
        <f>IF(J861="",AVERAGE(Fare),J861)</f>
        <v>19.258299999999998</v>
      </c>
      <c r="P861">
        <f>COUNTIFS(Ticket,I861)</f>
        <v>4</v>
      </c>
      <c r="Q861">
        <f t="shared" si="67"/>
        <v>4.8145749999999996</v>
      </c>
      <c r="R861">
        <f t="shared" si="68"/>
        <v>4</v>
      </c>
      <c r="S861">
        <f t="shared" si="69"/>
        <v>0.48145749999999998</v>
      </c>
      <c r="T861">
        <f t="shared" si="70"/>
        <v>4.3428571428571425</v>
      </c>
    </row>
    <row r="862" spans="1:20" hidden="1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66"/>
        <v>Man</v>
      </c>
      <c r="N862">
        <f>IF(F862="",AVERAGE(Age),F862)</f>
        <v>29.881137667304014</v>
      </c>
      <c r="O862">
        <f>IF(J862="",AVERAGE(Fare),J862)</f>
        <v>7.2291999999999996</v>
      </c>
      <c r="P862">
        <f>COUNTIFS(Ticket,I862)</f>
        <v>1</v>
      </c>
      <c r="Q862">
        <f t="shared" si="67"/>
        <v>7.2291999999999996</v>
      </c>
      <c r="R862">
        <f t="shared" si="68"/>
        <v>1</v>
      </c>
      <c r="S862">
        <f t="shared" si="69"/>
        <v>0.72292000000000001</v>
      </c>
      <c r="T862">
        <f t="shared" si="70"/>
        <v>1.4268733952472001</v>
      </c>
    </row>
    <row r="863" spans="1:20" hidden="1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66"/>
        <v>Man</v>
      </c>
      <c r="N863">
        <f>IF(F863="",AVERAGE(Age),F863)</f>
        <v>41</v>
      </c>
      <c r="O863">
        <f>IF(J863="",AVERAGE(Fare),J863)</f>
        <v>14.1083</v>
      </c>
      <c r="P863">
        <f>COUNTIFS(Ticket,I863)</f>
        <v>2</v>
      </c>
      <c r="Q863">
        <f t="shared" si="67"/>
        <v>7.0541499999999999</v>
      </c>
      <c r="R863">
        <f t="shared" si="68"/>
        <v>3</v>
      </c>
      <c r="S863">
        <f t="shared" si="69"/>
        <v>0.70541500000000001</v>
      </c>
      <c r="T863">
        <f t="shared" si="70"/>
        <v>3.5857142857142859</v>
      </c>
    </row>
    <row r="864" spans="1:20" hidden="1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66"/>
        <v>Man</v>
      </c>
      <c r="N864">
        <f>IF(F864="",AVERAGE(Age),F864)</f>
        <v>21</v>
      </c>
      <c r="O864">
        <f>IF(J864="",AVERAGE(Fare),J864)</f>
        <v>11.5</v>
      </c>
      <c r="P864">
        <f>COUNTIFS(Ticket,I864)</f>
        <v>1</v>
      </c>
      <c r="Q864">
        <f t="shared" si="67"/>
        <v>11.5</v>
      </c>
      <c r="R864">
        <f t="shared" si="68"/>
        <v>2</v>
      </c>
      <c r="S864">
        <f t="shared" si="69"/>
        <v>1.1499999999999999</v>
      </c>
      <c r="T864">
        <f t="shared" si="70"/>
        <v>2.2999999999999998</v>
      </c>
    </row>
    <row r="865" spans="1:20" hidden="1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66"/>
        <v>Women</v>
      </c>
      <c r="N865">
        <f>IF(F865="",AVERAGE(Age),F865)</f>
        <v>48</v>
      </c>
      <c r="O865">
        <f>IF(J865="",AVERAGE(Fare),J865)</f>
        <v>25.929200000000002</v>
      </c>
      <c r="P865">
        <f>COUNTIFS(Ticket,I865)</f>
        <v>1</v>
      </c>
      <c r="Q865">
        <f t="shared" si="67"/>
        <v>25.929200000000002</v>
      </c>
      <c r="R865">
        <f t="shared" si="68"/>
        <v>1</v>
      </c>
      <c r="S865">
        <f t="shared" si="69"/>
        <v>2.5929200000000003</v>
      </c>
      <c r="T865">
        <f t="shared" si="70"/>
        <v>1.6857142857142857</v>
      </c>
    </row>
    <row r="866" spans="1:20" hidden="1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66"/>
        <v>Women</v>
      </c>
      <c r="N866">
        <f>IF(F866="",AVERAGE(Age),F866)</f>
        <v>29.881137667304014</v>
      </c>
      <c r="O866">
        <f>IF(J866="",AVERAGE(Fare),J866)</f>
        <v>69.55</v>
      </c>
      <c r="P866">
        <f>COUNTIFS(Ticket,I866)</f>
        <v>11</v>
      </c>
      <c r="Q866">
        <f t="shared" si="67"/>
        <v>6.3227272727272723</v>
      </c>
      <c r="R866">
        <f t="shared" si="68"/>
        <v>11</v>
      </c>
      <c r="S866">
        <f t="shared" si="69"/>
        <v>0.63227272727272721</v>
      </c>
      <c r="T866">
        <f t="shared" si="70"/>
        <v>11.426873395247201</v>
      </c>
    </row>
    <row r="867" spans="1:20" hidden="1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66"/>
        <v>Man</v>
      </c>
      <c r="N867">
        <f>IF(F867="",AVERAGE(Age),F867)</f>
        <v>24</v>
      </c>
      <c r="O867">
        <f>IF(J867="",AVERAGE(Fare),J867)</f>
        <v>13</v>
      </c>
      <c r="P867">
        <f>COUNTIFS(Ticket,I867)</f>
        <v>1</v>
      </c>
      <c r="Q867">
        <f t="shared" si="67"/>
        <v>13</v>
      </c>
      <c r="R867">
        <f t="shared" si="68"/>
        <v>1</v>
      </c>
      <c r="S867">
        <f t="shared" si="69"/>
        <v>1.3</v>
      </c>
      <c r="T867">
        <f t="shared" si="70"/>
        <v>1.342857142857143</v>
      </c>
    </row>
    <row r="868" spans="1:20" hidden="1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66"/>
        <v>Women</v>
      </c>
      <c r="N868">
        <f>IF(F868="",AVERAGE(Age),F868)</f>
        <v>42</v>
      </c>
      <c r="O868">
        <f>IF(J868="",AVERAGE(Fare),J868)</f>
        <v>13</v>
      </c>
      <c r="P868">
        <f>COUNTIFS(Ticket,I868)</f>
        <v>1</v>
      </c>
      <c r="Q868">
        <f t="shared" si="67"/>
        <v>13</v>
      </c>
      <c r="R868">
        <f t="shared" si="68"/>
        <v>1</v>
      </c>
      <c r="S868">
        <f t="shared" si="69"/>
        <v>1.3</v>
      </c>
      <c r="T868">
        <f t="shared" si="70"/>
        <v>1.6</v>
      </c>
    </row>
    <row r="869" spans="1:20" hidden="1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66"/>
        <v>Women</v>
      </c>
      <c r="N869">
        <f>IF(F869="",AVERAGE(Age),F869)</f>
        <v>27</v>
      </c>
      <c r="O869">
        <f>IF(J869="",AVERAGE(Fare),J869)</f>
        <v>13.8583</v>
      </c>
      <c r="P869">
        <f>COUNTIFS(Ticket,I869)</f>
        <v>1</v>
      </c>
      <c r="Q869">
        <f t="shared" si="67"/>
        <v>13.8583</v>
      </c>
      <c r="R869">
        <f t="shared" si="68"/>
        <v>2</v>
      </c>
      <c r="S869">
        <f t="shared" si="69"/>
        <v>1.3858299999999999</v>
      </c>
      <c r="T869">
        <f t="shared" si="70"/>
        <v>2.3857142857142857</v>
      </c>
    </row>
    <row r="870" spans="1:20" hidden="1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66"/>
        <v>Man</v>
      </c>
      <c r="N870">
        <f>IF(F870="",AVERAGE(Age),F870)</f>
        <v>31</v>
      </c>
      <c r="O870">
        <f>IF(J870="",AVERAGE(Fare),J870)</f>
        <v>50.495800000000003</v>
      </c>
      <c r="P870">
        <f>COUNTIFS(Ticket,I870)</f>
        <v>1</v>
      </c>
      <c r="Q870">
        <f t="shared" si="67"/>
        <v>50.495800000000003</v>
      </c>
      <c r="R870">
        <f t="shared" si="68"/>
        <v>1</v>
      </c>
      <c r="S870">
        <f t="shared" si="69"/>
        <v>5.0495800000000006</v>
      </c>
      <c r="T870">
        <f t="shared" si="70"/>
        <v>1.4428571428571428</v>
      </c>
    </row>
    <row r="871" spans="1:20" hidden="1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66"/>
        <v>Man</v>
      </c>
      <c r="N871">
        <f>IF(F871="",AVERAGE(Age),F871)</f>
        <v>29.881137667304014</v>
      </c>
      <c r="O871">
        <f>IF(J871="",AVERAGE(Fare),J871)</f>
        <v>9.5</v>
      </c>
      <c r="P871">
        <f>COUNTIFS(Ticket,I871)</f>
        <v>1</v>
      </c>
      <c r="Q871">
        <f t="shared" si="67"/>
        <v>9.5</v>
      </c>
      <c r="R871">
        <f t="shared" si="68"/>
        <v>1</v>
      </c>
      <c r="S871">
        <f t="shared" si="69"/>
        <v>0.95</v>
      </c>
      <c r="T871">
        <f t="shared" si="70"/>
        <v>1.4268733952472001</v>
      </c>
    </row>
    <row r="872" spans="1:20" hidden="1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66"/>
        <v>Boy</v>
      </c>
      <c r="N872">
        <f>IF(F872="",AVERAGE(Age),F872)</f>
        <v>4</v>
      </c>
      <c r="O872">
        <f>IF(J872="",AVERAGE(Fare),J872)</f>
        <v>11.1333</v>
      </c>
      <c r="P872">
        <f>COUNTIFS(Ticket,I872)</f>
        <v>3</v>
      </c>
      <c r="Q872">
        <f t="shared" si="67"/>
        <v>3.7111000000000001</v>
      </c>
      <c r="R872">
        <f t="shared" si="68"/>
        <v>3</v>
      </c>
      <c r="S872">
        <f t="shared" si="69"/>
        <v>0.37111</v>
      </c>
      <c r="T872">
        <f t="shared" si="70"/>
        <v>3.0571428571428569</v>
      </c>
    </row>
    <row r="873" spans="1:20" hidden="1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66"/>
        <v>Man</v>
      </c>
      <c r="N873">
        <f>IF(F873="",AVERAGE(Age),F873)</f>
        <v>26</v>
      </c>
      <c r="O873">
        <f>IF(J873="",AVERAGE(Fare),J873)</f>
        <v>7.8958000000000004</v>
      </c>
      <c r="P873">
        <f>COUNTIFS(Ticket,I873)</f>
        <v>1</v>
      </c>
      <c r="Q873">
        <f t="shared" si="67"/>
        <v>7.8958000000000004</v>
      </c>
      <c r="R873">
        <f t="shared" si="68"/>
        <v>1</v>
      </c>
      <c r="S873">
        <f t="shared" si="69"/>
        <v>0.78958000000000006</v>
      </c>
      <c r="T873">
        <f t="shared" si="70"/>
        <v>1.3714285714285714</v>
      </c>
    </row>
    <row r="874" spans="1:20" hidden="1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66"/>
        <v>Women</v>
      </c>
      <c r="N874">
        <f>IF(F874="",AVERAGE(Age),F874)</f>
        <v>47</v>
      </c>
      <c r="O874">
        <f>IF(J874="",AVERAGE(Fare),J874)</f>
        <v>52.554200000000002</v>
      </c>
      <c r="P874">
        <f>COUNTIFS(Ticket,I874)</f>
        <v>2</v>
      </c>
      <c r="Q874">
        <f t="shared" si="67"/>
        <v>26.277100000000001</v>
      </c>
      <c r="R874">
        <f t="shared" si="68"/>
        <v>3</v>
      </c>
      <c r="S874">
        <f t="shared" si="69"/>
        <v>2.62771</v>
      </c>
      <c r="T874">
        <f t="shared" si="70"/>
        <v>3.6714285714285713</v>
      </c>
    </row>
    <row r="875" spans="1:20" hidden="1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66"/>
        <v>Man</v>
      </c>
      <c r="N875">
        <f>IF(F875="",AVERAGE(Age),F875)</f>
        <v>33</v>
      </c>
      <c r="O875">
        <f>IF(J875="",AVERAGE(Fare),J875)</f>
        <v>5</v>
      </c>
      <c r="P875">
        <f>COUNTIFS(Ticket,I875)</f>
        <v>1</v>
      </c>
      <c r="Q875">
        <f t="shared" si="67"/>
        <v>5</v>
      </c>
      <c r="R875">
        <f t="shared" si="68"/>
        <v>1</v>
      </c>
      <c r="S875">
        <f t="shared" si="69"/>
        <v>0.5</v>
      </c>
      <c r="T875">
        <f t="shared" si="70"/>
        <v>1.4714285714285715</v>
      </c>
    </row>
    <row r="876" spans="1:20" hidden="1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66"/>
        <v>Man</v>
      </c>
      <c r="N876">
        <f>IF(F876="",AVERAGE(Age),F876)</f>
        <v>47</v>
      </c>
      <c r="O876">
        <f>IF(J876="",AVERAGE(Fare),J876)</f>
        <v>9</v>
      </c>
      <c r="P876">
        <f>COUNTIFS(Ticket,I876)</f>
        <v>1</v>
      </c>
      <c r="Q876">
        <f t="shared" si="67"/>
        <v>9</v>
      </c>
      <c r="R876">
        <f t="shared" si="68"/>
        <v>1</v>
      </c>
      <c r="S876">
        <f t="shared" si="69"/>
        <v>0.9</v>
      </c>
      <c r="T876">
        <f t="shared" si="70"/>
        <v>1.6714285714285713</v>
      </c>
    </row>
    <row r="877" spans="1:20" hidden="1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66"/>
        <v>Women</v>
      </c>
      <c r="N877">
        <f>IF(F877="",AVERAGE(Age),F877)</f>
        <v>28</v>
      </c>
      <c r="O877">
        <f>IF(J877="",AVERAGE(Fare),J877)</f>
        <v>24</v>
      </c>
      <c r="P877">
        <f>COUNTIFS(Ticket,I877)</f>
        <v>2</v>
      </c>
      <c r="Q877">
        <f t="shared" si="67"/>
        <v>12</v>
      </c>
      <c r="R877">
        <f t="shared" si="68"/>
        <v>2</v>
      </c>
      <c r="S877">
        <f t="shared" si="69"/>
        <v>1.2</v>
      </c>
      <c r="T877">
        <f t="shared" si="70"/>
        <v>2.4</v>
      </c>
    </row>
    <row r="878" spans="1:20" hidden="1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66"/>
        <v>Women</v>
      </c>
      <c r="N878">
        <f>IF(F878="",AVERAGE(Age),F878)</f>
        <v>15</v>
      </c>
      <c r="O878">
        <f>IF(J878="",AVERAGE(Fare),J878)</f>
        <v>7.2249999999999996</v>
      </c>
      <c r="P878">
        <f>COUNTIFS(Ticket,I878)</f>
        <v>1</v>
      </c>
      <c r="Q878">
        <f t="shared" si="67"/>
        <v>7.2249999999999996</v>
      </c>
      <c r="R878">
        <f t="shared" si="68"/>
        <v>1</v>
      </c>
      <c r="S878">
        <f t="shared" si="69"/>
        <v>0.72249999999999992</v>
      </c>
      <c r="T878">
        <f t="shared" si="70"/>
        <v>1.2142857142857142</v>
      </c>
    </row>
    <row r="879" spans="1:20" hidden="1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66"/>
        <v>Man</v>
      </c>
      <c r="N879">
        <f>IF(F879="",AVERAGE(Age),F879)</f>
        <v>20</v>
      </c>
      <c r="O879">
        <f>IF(J879="",AVERAGE(Fare),J879)</f>
        <v>9.8458000000000006</v>
      </c>
      <c r="P879">
        <f>COUNTIFS(Ticket,I879)</f>
        <v>2</v>
      </c>
      <c r="Q879">
        <f t="shared" si="67"/>
        <v>4.9229000000000003</v>
      </c>
      <c r="R879">
        <f t="shared" si="68"/>
        <v>1</v>
      </c>
      <c r="S879">
        <f t="shared" si="69"/>
        <v>0.49229000000000001</v>
      </c>
      <c r="T879">
        <f t="shared" si="70"/>
        <v>1.2857142857142856</v>
      </c>
    </row>
    <row r="880" spans="1:20" hidden="1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66"/>
        <v>Man</v>
      </c>
      <c r="N880">
        <f>IF(F880="",AVERAGE(Age),F880)</f>
        <v>19</v>
      </c>
      <c r="O880">
        <f>IF(J880="",AVERAGE(Fare),J880)</f>
        <v>7.8958000000000004</v>
      </c>
      <c r="P880">
        <f>COUNTIFS(Ticket,I880)</f>
        <v>1</v>
      </c>
      <c r="Q880">
        <f t="shared" si="67"/>
        <v>7.8958000000000004</v>
      </c>
      <c r="R880">
        <f t="shared" si="68"/>
        <v>1</v>
      </c>
      <c r="S880">
        <f t="shared" si="69"/>
        <v>0.78958000000000006</v>
      </c>
      <c r="T880">
        <f t="shared" si="70"/>
        <v>1.2714285714285714</v>
      </c>
    </row>
    <row r="881" spans="1:20" hidden="1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66"/>
        <v>Man</v>
      </c>
      <c r="N881">
        <f>IF(F881="",AVERAGE(Age),F881)</f>
        <v>29.881137667304014</v>
      </c>
      <c r="O881">
        <f>IF(J881="",AVERAGE(Fare),J881)</f>
        <v>7.8958000000000004</v>
      </c>
      <c r="P881">
        <f>COUNTIFS(Ticket,I881)</f>
        <v>1</v>
      </c>
      <c r="Q881">
        <f t="shared" si="67"/>
        <v>7.8958000000000004</v>
      </c>
      <c r="R881">
        <f t="shared" si="68"/>
        <v>1</v>
      </c>
      <c r="S881">
        <f t="shared" si="69"/>
        <v>0.78958000000000006</v>
      </c>
      <c r="T881">
        <f t="shared" si="70"/>
        <v>1.4268733952472001</v>
      </c>
    </row>
    <row r="882" spans="1:20" hidden="1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66"/>
        <v>Women</v>
      </c>
      <c r="N882">
        <f>IF(F882="",AVERAGE(Age),F882)</f>
        <v>56</v>
      </c>
      <c r="O882">
        <f>IF(J882="",AVERAGE(Fare),J882)</f>
        <v>83.158299999999997</v>
      </c>
      <c r="P882">
        <f>COUNTIFS(Ticket,I882)</f>
        <v>3</v>
      </c>
      <c r="Q882">
        <f t="shared" si="67"/>
        <v>27.719433333333331</v>
      </c>
      <c r="R882">
        <f t="shared" si="68"/>
        <v>2</v>
      </c>
      <c r="S882">
        <f t="shared" si="69"/>
        <v>2.7719433333333332</v>
      </c>
      <c r="T882">
        <f t="shared" si="70"/>
        <v>2.8</v>
      </c>
    </row>
    <row r="883" spans="1:20" hidden="1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66"/>
        <v>Women</v>
      </c>
      <c r="N883">
        <f>IF(F883="",AVERAGE(Age),F883)</f>
        <v>25</v>
      </c>
      <c r="O883">
        <f>IF(J883="",AVERAGE(Fare),J883)</f>
        <v>26</v>
      </c>
      <c r="P883">
        <f>COUNTIFS(Ticket,I883)</f>
        <v>2</v>
      </c>
      <c r="Q883">
        <f t="shared" si="67"/>
        <v>13</v>
      </c>
      <c r="R883">
        <f t="shared" si="68"/>
        <v>2</v>
      </c>
      <c r="S883">
        <f t="shared" si="69"/>
        <v>1.3</v>
      </c>
      <c r="T883">
        <f t="shared" si="70"/>
        <v>2.3571428571428572</v>
      </c>
    </row>
    <row r="884" spans="1:20" hidden="1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66"/>
        <v>Man</v>
      </c>
      <c r="N884">
        <f>IF(F884="",AVERAGE(Age),F884)</f>
        <v>33</v>
      </c>
      <c r="O884">
        <f>IF(J884="",AVERAGE(Fare),J884)</f>
        <v>7.8958000000000004</v>
      </c>
      <c r="P884">
        <f>COUNTIFS(Ticket,I884)</f>
        <v>1</v>
      </c>
      <c r="Q884">
        <f t="shared" si="67"/>
        <v>7.8958000000000004</v>
      </c>
      <c r="R884">
        <f t="shared" si="68"/>
        <v>1</v>
      </c>
      <c r="S884">
        <f t="shared" si="69"/>
        <v>0.78958000000000006</v>
      </c>
      <c r="T884">
        <f t="shared" si="70"/>
        <v>1.4714285714285715</v>
      </c>
    </row>
    <row r="885" spans="1:20" hidden="1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66"/>
        <v>Women</v>
      </c>
      <c r="N885">
        <f>IF(F885="",AVERAGE(Age),F885)</f>
        <v>22</v>
      </c>
      <c r="O885">
        <f>IF(J885="",AVERAGE(Fare),J885)</f>
        <v>10.5167</v>
      </c>
      <c r="P885">
        <f>COUNTIFS(Ticket,I885)</f>
        <v>1</v>
      </c>
      <c r="Q885">
        <f t="shared" si="67"/>
        <v>10.5167</v>
      </c>
      <c r="R885">
        <f t="shared" si="68"/>
        <v>1</v>
      </c>
      <c r="S885">
        <f t="shared" si="69"/>
        <v>1.0516700000000001</v>
      </c>
      <c r="T885">
        <f t="shared" si="70"/>
        <v>1.3142857142857143</v>
      </c>
    </row>
    <row r="886" spans="1:20" hidden="1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66"/>
        <v>Man</v>
      </c>
      <c r="N886">
        <f>IF(F886="",AVERAGE(Age),F886)</f>
        <v>28</v>
      </c>
      <c r="O886">
        <f>IF(J886="",AVERAGE(Fare),J886)</f>
        <v>10.5</v>
      </c>
      <c r="P886">
        <f>COUNTIFS(Ticket,I886)</f>
        <v>1</v>
      </c>
      <c r="Q886">
        <f t="shared" si="67"/>
        <v>10.5</v>
      </c>
      <c r="R886">
        <f t="shared" si="68"/>
        <v>1</v>
      </c>
      <c r="S886">
        <f t="shared" si="69"/>
        <v>1.05</v>
      </c>
      <c r="T886">
        <f t="shared" si="70"/>
        <v>1.4</v>
      </c>
    </row>
    <row r="887" spans="1:20" hidden="1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66"/>
        <v>Man</v>
      </c>
      <c r="N887">
        <f>IF(F887="",AVERAGE(Age),F887)</f>
        <v>25</v>
      </c>
      <c r="O887">
        <f>IF(J887="",AVERAGE(Fare),J887)</f>
        <v>7.05</v>
      </c>
      <c r="P887">
        <f>COUNTIFS(Ticket,I887)</f>
        <v>1</v>
      </c>
      <c r="Q887">
        <f t="shared" si="67"/>
        <v>7.05</v>
      </c>
      <c r="R887">
        <f t="shared" si="68"/>
        <v>1</v>
      </c>
      <c r="S887">
        <f t="shared" si="69"/>
        <v>0.70499999999999996</v>
      </c>
      <c r="T887">
        <f t="shared" si="70"/>
        <v>1.3571428571428572</v>
      </c>
    </row>
    <row r="888" spans="1:20" hidden="1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66"/>
        <v>Women</v>
      </c>
      <c r="N888">
        <f>IF(F888="",AVERAGE(Age),F888)</f>
        <v>39</v>
      </c>
      <c r="O888">
        <f>IF(J888="",AVERAGE(Fare),J888)</f>
        <v>29.125</v>
      </c>
      <c r="P888">
        <f>COUNTIFS(Ticket,I888)</f>
        <v>6</v>
      </c>
      <c r="Q888">
        <f t="shared" si="67"/>
        <v>4.854166666666667</v>
      </c>
      <c r="R888">
        <f t="shared" si="68"/>
        <v>6</v>
      </c>
      <c r="S888">
        <f t="shared" si="69"/>
        <v>0.48541666666666666</v>
      </c>
      <c r="T888">
        <f t="shared" si="70"/>
        <v>6.5571428571428569</v>
      </c>
    </row>
    <row r="889" spans="1:20" hidden="1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66"/>
        <v>Man</v>
      </c>
      <c r="N889">
        <f>IF(F889="",AVERAGE(Age),F889)</f>
        <v>27</v>
      </c>
      <c r="O889">
        <f>IF(J889="",AVERAGE(Fare),J889)</f>
        <v>13</v>
      </c>
      <c r="P889">
        <f>COUNTIFS(Ticket,I889)</f>
        <v>1</v>
      </c>
      <c r="Q889">
        <f t="shared" si="67"/>
        <v>13</v>
      </c>
      <c r="R889">
        <f t="shared" si="68"/>
        <v>1</v>
      </c>
      <c r="S889">
        <f t="shared" si="69"/>
        <v>1.3</v>
      </c>
      <c r="T889">
        <f t="shared" si="70"/>
        <v>1.3857142857142857</v>
      </c>
    </row>
    <row r="890" spans="1:20" hidden="1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66"/>
        <v>Women</v>
      </c>
      <c r="N890">
        <f>IF(F890="",AVERAGE(Age),F890)</f>
        <v>19</v>
      </c>
      <c r="O890">
        <f>IF(J890="",AVERAGE(Fare),J890)</f>
        <v>30</v>
      </c>
      <c r="P890">
        <f>COUNTIFS(Ticket,I890)</f>
        <v>1</v>
      </c>
      <c r="Q890">
        <f t="shared" si="67"/>
        <v>30</v>
      </c>
      <c r="R890">
        <f t="shared" si="68"/>
        <v>1</v>
      </c>
      <c r="S890">
        <f t="shared" si="69"/>
        <v>3</v>
      </c>
      <c r="T890">
        <f t="shared" si="70"/>
        <v>1.2714285714285714</v>
      </c>
    </row>
    <row r="891" spans="1:20" hidden="1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66"/>
        <v>Women</v>
      </c>
      <c r="N891">
        <f>IF(F891="",AVERAGE(Age),F891)</f>
        <v>29.881137667304014</v>
      </c>
      <c r="O891">
        <f>IF(J891="",AVERAGE(Fare),J891)</f>
        <v>23.45</v>
      </c>
      <c r="P891">
        <f>COUNTIFS(Ticket,I891)</f>
        <v>4</v>
      </c>
      <c r="Q891">
        <f t="shared" si="67"/>
        <v>5.8624999999999998</v>
      </c>
      <c r="R891">
        <f t="shared" si="68"/>
        <v>4</v>
      </c>
      <c r="S891">
        <f t="shared" si="69"/>
        <v>0.58624999999999994</v>
      </c>
      <c r="T891">
        <f t="shared" si="70"/>
        <v>4.4268733952471999</v>
      </c>
    </row>
    <row r="892" spans="1:20" hidden="1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66"/>
        <v>Man</v>
      </c>
      <c r="N892">
        <f>IF(F892="",AVERAGE(Age),F892)</f>
        <v>26</v>
      </c>
      <c r="O892">
        <f>IF(J892="",AVERAGE(Fare),J892)</f>
        <v>30</v>
      </c>
      <c r="P892">
        <f>COUNTIFS(Ticket,I892)</f>
        <v>1</v>
      </c>
      <c r="Q892">
        <f t="shared" si="67"/>
        <v>30</v>
      </c>
      <c r="R892">
        <f t="shared" si="68"/>
        <v>1</v>
      </c>
      <c r="S892">
        <f t="shared" si="69"/>
        <v>3</v>
      </c>
      <c r="T892">
        <f t="shared" si="70"/>
        <v>1.3714285714285714</v>
      </c>
    </row>
    <row r="893" spans="1:20" hidden="1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66"/>
        <v>Man</v>
      </c>
      <c r="N893">
        <f>IF(F893="",AVERAGE(Age),F893)</f>
        <v>32</v>
      </c>
      <c r="O893">
        <f>IF(J893="",AVERAGE(Fare),J893)</f>
        <v>7.75</v>
      </c>
      <c r="P893">
        <f>COUNTIFS(Ticket,I893)</f>
        <v>1</v>
      </c>
      <c r="Q893">
        <f t="shared" si="67"/>
        <v>7.75</v>
      </c>
      <c r="R893">
        <f t="shared" si="68"/>
        <v>1</v>
      </c>
      <c r="S893">
        <f t="shared" si="69"/>
        <v>0.77500000000000002</v>
      </c>
      <c r="T893">
        <f t="shared" si="70"/>
        <v>1.4571428571428571</v>
      </c>
    </row>
    <row r="894" spans="1:20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66"/>
        <v>Man</v>
      </c>
      <c r="N894">
        <f>IF(F894="",AVERAGE(Age),F894)</f>
        <v>34.5</v>
      </c>
      <c r="O894">
        <f>IF(J894="",AVERAGE(Fare),J894)</f>
        <v>7.8292000000000002</v>
      </c>
      <c r="P894">
        <f>COUNTIFS(Ticket,I894)</f>
        <v>1</v>
      </c>
      <c r="Q894">
        <f t="shared" si="67"/>
        <v>7.8292000000000002</v>
      </c>
      <c r="R894">
        <f t="shared" si="68"/>
        <v>1</v>
      </c>
      <c r="S894">
        <f t="shared" si="69"/>
        <v>0.78292000000000006</v>
      </c>
      <c r="T894">
        <f t="shared" si="70"/>
        <v>1.4928571428571429</v>
      </c>
    </row>
    <row r="895" spans="1:20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66"/>
        <v>Women</v>
      </c>
      <c r="N895">
        <f>IF(F895="",AVERAGE(Age),F895)</f>
        <v>47</v>
      </c>
      <c r="O895">
        <f>IF(J895="",AVERAGE(Fare),J895)</f>
        <v>7</v>
      </c>
      <c r="P895">
        <f>COUNTIFS(Ticket,I895)</f>
        <v>1</v>
      </c>
      <c r="Q895">
        <f t="shared" si="67"/>
        <v>7</v>
      </c>
      <c r="R895">
        <f t="shared" si="68"/>
        <v>2</v>
      </c>
      <c r="S895">
        <f t="shared" si="69"/>
        <v>0.7</v>
      </c>
      <c r="T895">
        <f t="shared" si="70"/>
        <v>2.6714285714285713</v>
      </c>
    </row>
    <row r="896" spans="1:20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66"/>
        <v>Man</v>
      </c>
      <c r="N896">
        <f>IF(F896="",AVERAGE(Age),F896)</f>
        <v>62</v>
      </c>
      <c r="O896">
        <f>IF(J896="",AVERAGE(Fare),J896)</f>
        <v>9.6875</v>
      </c>
      <c r="P896">
        <f>COUNTIFS(Ticket,I896)</f>
        <v>1</v>
      </c>
      <c r="Q896">
        <f t="shared" si="67"/>
        <v>9.6875</v>
      </c>
      <c r="R896">
        <f t="shared" si="68"/>
        <v>1</v>
      </c>
      <c r="S896">
        <f t="shared" si="69"/>
        <v>0.96875</v>
      </c>
      <c r="T896">
        <f t="shared" si="70"/>
        <v>1.8857142857142857</v>
      </c>
    </row>
    <row r="897" spans="1:20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66"/>
        <v>Man</v>
      </c>
      <c r="N897">
        <f>IF(F897="",AVERAGE(Age),F897)</f>
        <v>27</v>
      </c>
      <c r="O897">
        <f>IF(J897="",AVERAGE(Fare),J897)</f>
        <v>8.6624999999999996</v>
      </c>
      <c r="P897">
        <f>COUNTIFS(Ticket,I897)</f>
        <v>1</v>
      </c>
      <c r="Q897">
        <f t="shared" si="67"/>
        <v>8.6624999999999996</v>
      </c>
      <c r="R897">
        <f t="shared" si="68"/>
        <v>1</v>
      </c>
      <c r="S897">
        <f t="shared" si="69"/>
        <v>0.86624999999999996</v>
      </c>
      <c r="T897">
        <f t="shared" si="70"/>
        <v>1.3857142857142857</v>
      </c>
    </row>
    <row r="898" spans="1:20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66"/>
        <v>Women</v>
      </c>
      <c r="N898">
        <f>IF(F898="",AVERAGE(Age),F898)</f>
        <v>22</v>
      </c>
      <c r="O898">
        <f>IF(J898="",AVERAGE(Fare),J898)</f>
        <v>12.2875</v>
      </c>
      <c r="P898">
        <f>COUNTIFS(Ticket,I898)</f>
        <v>2</v>
      </c>
      <c r="Q898">
        <f t="shared" si="67"/>
        <v>6.1437499999999998</v>
      </c>
      <c r="R898">
        <f t="shared" si="68"/>
        <v>3</v>
      </c>
      <c r="S898">
        <f t="shared" si="69"/>
        <v>0.614375</v>
      </c>
      <c r="T898">
        <f t="shared" si="70"/>
        <v>3.3142857142857141</v>
      </c>
    </row>
    <row r="899" spans="1:20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66"/>
        <v>Man</v>
      </c>
      <c r="N899">
        <f>IF(F899="",AVERAGE(Age),F899)</f>
        <v>14</v>
      </c>
      <c r="O899">
        <f>IF(J899="",AVERAGE(Fare),J899)</f>
        <v>9.2249999999999996</v>
      </c>
      <c r="P899">
        <f>COUNTIFS(Ticket,I899)</f>
        <v>1</v>
      </c>
      <c r="Q899">
        <f t="shared" si="67"/>
        <v>9.2249999999999996</v>
      </c>
      <c r="R899">
        <f t="shared" si="68"/>
        <v>1</v>
      </c>
      <c r="S899">
        <f t="shared" si="69"/>
        <v>0.92249999999999999</v>
      </c>
      <c r="T899">
        <f t="shared" si="70"/>
        <v>1.2</v>
      </c>
    </row>
    <row r="900" spans="1:20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71">IF(IFERROR(FIND("Master",D900),0)&gt;0,"Boy",IF(E900="female","Women","Man"))</f>
        <v>Women</v>
      </c>
      <c r="N900">
        <f>IF(F900="",AVERAGE(Age),F900)</f>
        <v>30</v>
      </c>
      <c r="O900">
        <f>IF(J900="",AVERAGE(Fare),J900)</f>
        <v>7.6292</v>
      </c>
      <c r="P900">
        <f>COUNTIFS(Ticket,I900)</f>
        <v>1</v>
      </c>
      <c r="Q900">
        <f t="shared" ref="Q900:Q963" si="72">O900/P900</f>
        <v>7.6292</v>
      </c>
      <c r="R900">
        <f t="shared" ref="R900:R963" si="73">SUM(G900:H900)+1</f>
        <v>1</v>
      </c>
      <c r="S900">
        <f t="shared" ref="S900:S963" si="74">O900/(P900*10)</f>
        <v>0.76292000000000004</v>
      </c>
      <c r="T900">
        <f t="shared" ref="T900:T963" si="75">R900+(N900/70)</f>
        <v>1.4285714285714286</v>
      </c>
    </row>
    <row r="901" spans="1:20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71"/>
        <v>Man</v>
      </c>
      <c r="N901">
        <f>IF(F901="",AVERAGE(Age),F901)</f>
        <v>26</v>
      </c>
      <c r="O901">
        <f>IF(J901="",AVERAGE(Fare),J901)</f>
        <v>29</v>
      </c>
      <c r="P901">
        <f>COUNTIFS(Ticket,I901)</f>
        <v>3</v>
      </c>
      <c r="Q901">
        <f t="shared" si="72"/>
        <v>9.6666666666666661</v>
      </c>
      <c r="R901">
        <f t="shared" si="73"/>
        <v>3</v>
      </c>
      <c r="S901">
        <f t="shared" si="74"/>
        <v>0.96666666666666667</v>
      </c>
      <c r="T901">
        <f t="shared" si="75"/>
        <v>3.3714285714285714</v>
      </c>
    </row>
    <row r="902" spans="1:20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71"/>
        <v>Women</v>
      </c>
      <c r="N902">
        <f>IF(F902="",AVERAGE(Age),F902)</f>
        <v>18</v>
      </c>
      <c r="O902">
        <f>IF(J902="",AVERAGE(Fare),J902)</f>
        <v>7.2291999999999996</v>
      </c>
      <c r="P902">
        <f>COUNTIFS(Ticket,I902)</f>
        <v>1</v>
      </c>
      <c r="Q902">
        <f t="shared" si="72"/>
        <v>7.2291999999999996</v>
      </c>
      <c r="R902">
        <f t="shared" si="73"/>
        <v>1</v>
      </c>
      <c r="S902">
        <f t="shared" si="74"/>
        <v>0.72292000000000001</v>
      </c>
      <c r="T902">
        <f t="shared" si="75"/>
        <v>1.2571428571428571</v>
      </c>
    </row>
    <row r="903" spans="1:20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71"/>
        <v>Man</v>
      </c>
      <c r="N903">
        <f>IF(F903="",AVERAGE(Age),F903)</f>
        <v>21</v>
      </c>
      <c r="O903">
        <f>IF(J903="",AVERAGE(Fare),J903)</f>
        <v>24.15</v>
      </c>
      <c r="P903">
        <f>COUNTIFS(Ticket,I903)</f>
        <v>3</v>
      </c>
      <c r="Q903">
        <f t="shared" si="72"/>
        <v>8.0499999999999989</v>
      </c>
      <c r="R903">
        <f t="shared" si="73"/>
        <v>3</v>
      </c>
      <c r="S903">
        <f t="shared" si="74"/>
        <v>0.80499999999999994</v>
      </c>
      <c r="T903">
        <f t="shared" si="75"/>
        <v>3.3</v>
      </c>
    </row>
    <row r="904" spans="1:20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71"/>
        <v>Man</v>
      </c>
      <c r="N904">
        <f>IF(F904="",AVERAGE(Age),F904)</f>
        <v>29.881137667304014</v>
      </c>
      <c r="O904">
        <f>IF(J904="",AVERAGE(Fare),J904)</f>
        <v>7.8958000000000004</v>
      </c>
      <c r="P904">
        <f>COUNTIFS(Ticket,I904)</f>
        <v>1</v>
      </c>
      <c r="Q904">
        <f t="shared" si="72"/>
        <v>7.8958000000000004</v>
      </c>
      <c r="R904">
        <f t="shared" si="73"/>
        <v>1</v>
      </c>
      <c r="S904">
        <f t="shared" si="74"/>
        <v>0.78958000000000006</v>
      </c>
      <c r="T904">
        <f t="shared" si="75"/>
        <v>1.4268733952472001</v>
      </c>
    </row>
    <row r="905" spans="1:20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71"/>
        <v>Man</v>
      </c>
      <c r="N905">
        <f>IF(F905="",AVERAGE(Age),F905)</f>
        <v>46</v>
      </c>
      <c r="O905">
        <f>IF(J905="",AVERAGE(Fare),J905)</f>
        <v>26</v>
      </c>
      <c r="P905">
        <f>COUNTIFS(Ticket,I905)</f>
        <v>1</v>
      </c>
      <c r="Q905">
        <f t="shared" si="72"/>
        <v>26</v>
      </c>
      <c r="R905">
        <f t="shared" si="73"/>
        <v>1</v>
      </c>
      <c r="S905">
        <f t="shared" si="74"/>
        <v>2.6</v>
      </c>
      <c r="T905">
        <f t="shared" si="75"/>
        <v>1.657142857142857</v>
      </c>
    </row>
    <row r="906" spans="1:20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71"/>
        <v>Women</v>
      </c>
      <c r="N906">
        <f>IF(F906="",AVERAGE(Age),F906)</f>
        <v>23</v>
      </c>
      <c r="O906">
        <f>IF(J906="",AVERAGE(Fare),J906)</f>
        <v>82.2667</v>
      </c>
      <c r="P906">
        <f>COUNTIFS(Ticket,I906)</f>
        <v>2</v>
      </c>
      <c r="Q906">
        <f t="shared" si="72"/>
        <v>41.13335</v>
      </c>
      <c r="R906">
        <f t="shared" si="73"/>
        <v>2</v>
      </c>
      <c r="S906">
        <f t="shared" si="74"/>
        <v>4.1133350000000002</v>
      </c>
      <c r="T906">
        <f t="shared" si="75"/>
        <v>2.3285714285714287</v>
      </c>
    </row>
    <row r="907" spans="1:20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71"/>
        <v>Man</v>
      </c>
      <c r="N907">
        <f>IF(F907="",AVERAGE(Age),F907)</f>
        <v>63</v>
      </c>
      <c r="O907">
        <f>IF(J907="",AVERAGE(Fare),J907)</f>
        <v>26</v>
      </c>
      <c r="P907">
        <f>COUNTIFS(Ticket,I907)</f>
        <v>2</v>
      </c>
      <c r="Q907">
        <f t="shared" si="72"/>
        <v>13</v>
      </c>
      <c r="R907">
        <f t="shared" si="73"/>
        <v>2</v>
      </c>
      <c r="S907">
        <f t="shared" si="74"/>
        <v>1.3</v>
      </c>
      <c r="T907">
        <f t="shared" si="75"/>
        <v>2.9</v>
      </c>
    </row>
    <row r="908" spans="1:20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71"/>
        <v>Women</v>
      </c>
      <c r="N908">
        <f>IF(F908="",AVERAGE(Age),F908)</f>
        <v>47</v>
      </c>
      <c r="O908">
        <f>IF(J908="",AVERAGE(Fare),J908)</f>
        <v>61.174999999999997</v>
      </c>
      <c r="P908">
        <f>COUNTIFS(Ticket,I908)</f>
        <v>2</v>
      </c>
      <c r="Q908">
        <f t="shared" si="72"/>
        <v>30.587499999999999</v>
      </c>
      <c r="R908">
        <f t="shared" si="73"/>
        <v>2</v>
      </c>
      <c r="S908">
        <f t="shared" si="74"/>
        <v>3.0587499999999999</v>
      </c>
      <c r="T908">
        <f t="shared" si="75"/>
        <v>2.6714285714285713</v>
      </c>
    </row>
    <row r="909" spans="1:20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71"/>
        <v>Women</v>
      </c>
      <c r="N909">
        <f>IF(F909="",AVERAGE(Age),F909)</f>
        <v>24</v>
      </c>
      <c r="O909">
        <f>IF(J909="",AVERAGE(Fare),J909)</f>
        <v>27.720800000000001</v>
      </c>
      <c r="P909">
        <f>COUNTIFS(Ticket,I909)</f>
        <v>2</v>
      </c>
      <c r="Q909">
        <f t="shared" si="72"/>
        <v>13.8604</v>
      </c>
      <c r="R909">
        <f t="shared" si="73"/>
        <v>2</v>
      </c>
      <c r="S909">
        <f t="shared" si="74"/>
        <v>1.3860399999999999</v>
      </c>
      <c r="T909">
        <f t="shared" si="75"/>
        <v>2.342857142857143</v>
      </c>
    </row>
    <row r="910" spans="1:20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71"/>
        <v>Man</v>
      </c>
      <c r="N910">
        <f>IF(F910="",AVERAGE(Age),F910)</f>
        <v>35</v>
      </c>
      <c r="O910">
        <f>IF(J910="",AVERAGE(Fare),J910)</f>
        <v>12.35</v>
      </c>
      <c r="P910">
        <f>COUNTIFS(Ticket,I910)</f>
        <v>1</v>
      </c>
      <c r="Q910">
        <f t="shared" si="72"/>
        <v>12.35</v>
      </c>
      <c r="R910">
        <f t="shared" si="73"/>
        <v>1</v>
      </c>
      <c r="S910">
        <f t="shared" si="74"/>
        <v>1.2349999999999999</v>
      </c>
      <c r="T910">
        <f t="shared" si="75"/>
        <v>1.5</v>
      </c>
    </row>
    <row r="911" spans="1:20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71"/>
        <v>Man</v>
      </c>
      <c r="N911">
        <f>IF(F911="",AVERAGE(Age),F911)</f>
        <v>21</v>
      </c>
      <c r="O911">
        <f>IF(J911="",AVERAGE(Fare),J911)</f>
        <v>7.2249999999999996</v>
      </c>
      <c r="P911">
        <f>COUNTIFS(Ticket,I911)</f>
        <v>1</v>
      </c>
      <c r="Q911">
        <f t="shared" si="72"/>
        <v>7.2249999999999996</v>
      </c>
      <c r="R911">
        <f t="shared" si="73"/>
        <v>1</v>
      </c>
      <c r="S911">
        <f t="shared" si="74"/>
        <v>0.72249999999999992</v>
      </c>
      <c r="T911">
        <f t="shared" si="75"/>
        <v>1.3</v>
      </c>
    </row>
    <row r="912" spans="1:20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71"/>
        <v>Women</v>
      </c>
      <c r="N912">
        <f>IF(F912="",AVERAGE(Age),F912)</f>
        <v>27</v>
      </c>
      <c r="O912">
        <f>IF(J912="",AVERAGE(Fare),J912)</f>
        <v>7.9249999999999998</v>
      </c>
      <c r="P912">
        <f>COUNTIFS(Ticket,I912)</f>
        <v>1</v>
      </c>
      <c r="Q912">
        <f t="shared" si="72"/>
        <v>7.9249999999999998</v>
      </c>
      <c r="R912">
        <f t="shared" si="73"/>
        <v>2</v>
      </c>
      <c r="S912">
        <f t="shared" si="74"/>
        <v>0.79249999999999998</v>
      </c>
      <c r="T912">
        <f t="shared" si="75"/>
        <v>2.3857142857142857</v>
      </c>
    </row>
    <row r="913" spans="1:20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71"/>
        <v>Women</v>
      </c>
      <c r="N913">
        <f>IF(F913="",AVERAGE(Age),F913)</f>
        <v>45</v>
      </c>
      <c r="O913">
        <f>IF(J913="",AVERAGE(Fare),J913)</f>
        <v>7.2249999999999996</v>
      </c>
      <c r="P913">
        <f>COUNTIFS(Ticket,I913)</f>
        <v>1</v>
      </c>
      <c r="Q913">
        <f t="shared" si="72"/>
        <v>7.2249999999999996</v>
      </c>
      <c r="R913">
        <f t="shared" si="73"/>
        <v>1</v>
      </c>
      <c r="S913">
        <f t="shared" si="74"/>
        <v>0.72249999999999992</v>
      </c>
      <c r="T913">
        <f t="shared" si="75"/>
        <v>1.6428571428571428</v>
      </c>
    </row>
    <row r="914" spans="1:20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71"/>
        <v>Man</v>
      </c>
      <c r="N914">
        <f>IF(F914="",AVERAGE(Age),F914)</f>
        <v>55</v>
      </c>
      <c r="O914">
        <f>IF(J914="",AVERAGE(Fare),J914)</f>
        <v>59.4</v>
      </c>
      <c r="P914">
        <f>COUNTIFS(Ticket,I914)</f>
        <v>2</v>
      </c>
      <c r="Q914">
        <f t="shared" si="72"/>
        <v>29.7</v>
      </c>
      <c r="R914">
        <f t="shared" si="73"/>
        <v>2</v>
      </c>
      <c r="S914">
        <f t="shared" si="74"/>
        <v>2.9699999999999998</v>
      </c>
      <c r="T914">
        <f t="shared" si="75"/>
        <v>2.7857142857142856</v>
      </c>
    </row>
    <row r="915" spans="1:20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71"/>
        <v>Boy</v>
      </c>
      <c r="N915">
        <f>IF(F915="",AVERAGE(Age),F915)</f>
        <v>9</v>
      </c>
      <c r="O915">
        <f>IF(J915="",AVERAGE(Fare),J915)</f>
        <v>3.1707999999999998</v>
      </c>
      <c r="P915">
        <f>COUNTIFS(Ticket,I915)</f>
        <v>1</v>
      </c>
      <c r="Q915">
        <f t="shared" si="72"/>
        <v>3.1707999999999998</v>
      </c>
      <c r="R915">
        <f t="shared" si="73"/>
        <v>2</v>
      </c>
      <c r="S915">
        <f t="shared" si="74"/>
        <v>0.31707999999999997</v>
      </c>
      <c r="T915">
        <f t="shared" si="75"/>
        <v>2.1285714285714286</v>
      </c>
    </row>
    <row r="916" spans="1:20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71"/>
        <v>Women</v>
      </c>
      <c r="N916">
        <f>IF(F916="",AVERAGE(Age),F916)</f>
        <v>29.881137667304014</v>
      </c>
      <c r="O916">
        <f>IF(J916="",AVERAGE(Fare),J916)</f>
        <v>31.683299999999999</v>
      </c>
      <c r="P916">
        <f>COUNTIFS(Ticket,I916)</f>
        <v>1</v>
      </c>
      <c r="Q916">
        <f t="shared" si="72"/>
        <v>31.683299999999999</v>
      </c>
      <c r="R916">
        <f t="shared" si="73"/>
        <v>1</v>
      </c>
      <c r="S916">
        <f t="shared" si="74"/>
        <v>3.1683300000000001</v>
      </c>
      <c r="T916">
        <f t="shared" si="75"/>
        <v>1.4268733952472001</v>
      </c>
    </row>
    <row r="917" spans="1:20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71"/>
        <v>Man</v>
      </c>
      <c r="N917">
        <f>IF(F917="",AVERAGE(Age),F917)</f>
        <v>21</v>
      </c>
      <c r="O917">
        <f>IF(J917="",AVERAGE(Fare),J917)</f>
        <v>61.379199999999997</v>
      </c>
      <c r="P917">
        <f>COUNTIFS(Ticket,I917)</f>
        <v>2</v>
      </c>
      <c r="Q917">
        <f t="shared" si="72"/>
        <v>30.689599999999999</v>
      </c>
      <c r="R917">
        <f t="shared" si="73"/>
        <v>2</v>
      </c>
      <c r="S917">
        <f t="shared" si="74"/>
        <v>3.0689599999999997</v>
      </c>
      <c r="T917">
        <f t="shared" si="75"/>
        <v>2.2999999999999998</v>
      </c>
    </row>
    <row r="918" spans="1:20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71"/>
        <v>Women</v>
      </c>
      <c r="N918">
        <f>IF(F918="",AVERAGE(Age),F918)</f>
        <v>48</v>
      </c>
      <c r="O918">
        <f>IF(J918="",AVERAGE(Fare),J918)</f>
        <v>262.375</v>
      </c>
      <c r="P918">
        <f>COUNTIFS(Ticket,I918)</f>
        <v>7</v>
      </c>
      <c r="Q918">
        <f t="shared" si="72"/>
        <v>37.482142857142854</v>
      </c>
      <c r="R918">
        <f t="shared" si="73"/>
        <v>5</v>
      </c>
      <c r="S918">
        <f t="shared" si="74"/>
        <v>3.7482142857142855</v>
      </c>
      <c r="T918">
        <f t="shared" si="75"/>
        <v>5.6857142857142859</v>
      </c>
    </row>
    <row r="919" spans="1:20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71"/>
        <v>Man</v>
      </c>
      <c r="N919">
        <f>IF(F919="",AVERAGE(Age),F919)</f>
        <v>50</v>
      </c>
      <c r="O919">
        <f>IF(J919="",AVERAGE(Fare),J919)</f>
        <v>14.5</v>
      </c>
      <c r="P919">
        <f>COUNTIFS(Ticket,I919)</f>
        <v>2</v>
      </c>
      <c r="Q919">
        <f t="shared" si="72"/>
        <v>7.25</v>
      </c>
      <c r="R919">
        <f t="shared" si="73"/>
        <v>2</v>
      </c>
      <c r="S919">
        <f t="shared" si="74"/>
        <v>0.72499999999999998</v>
      </c>
      <c r="T919">
        <f t="shared" si="75"/>
        <v>2.7142857142857144</v>
      </c>
    </row>
    <row r="920" spans="1:20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71"/>
        <v>Women</v>
      </c>
      <c r="N920">
        <f>IF(F920="",AVERAGE(Age),F920)</f>
        <v>22</v>
      </c>
      <c r="O920">
        <f>IF(J920="",AVERAGE(Fare),J920)</f>
        <v>61.979199999999999</v>
      </c>
      <c r="P920">
        <f>COUNTIFS(Ticket,I920)</f>
        <v>2</v>
      </c>
      <c r="Q920">
        <f t="shared" si="72"/>
        <v>30.989599999999999</v>
      </c>
      <c r="R920">
        <f t="shared" si="73"/>
        <v>2</v>
      </c>
      <c r="S920">
        <f t="shared" si="74"/>
        <v>3.0989599999999999</v>
      </c>
      <c r="T920">
        <f t="shared" si="75"/>
        <v>2.3142857142857141</v>
      </c>
    </row>
    <row r="921" spans="1:20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71"/>
        <v>Man</v>
      </c>
      <c r="N921">
        <f>IF(F921="",AVERAGE(Age),F921)</f>
        <v>22.5</v>
      </c>
      <c r="O921">
        <f>IF(J921="",AVERAGE(Fare),J921)</f>
        <v>7.2249999999999996</v>
      </c>
      <c r="P921">
        <f>COUNTIFS(Ticket,I921)</f>
        <v>1</v>
      </c>
      <c r="Q921">
        <f t="shared" si="72"/>
        <v>7.2249999999999996</v>
      </c>
      <c r="R921">
        <f t="shared" si="73"/>
        <v>1</v>
      </c>
      <c r="S921">
        <f t="shared" si="74"/>
        <v>0.72249999999999992</v>
      </c>
      <c r="T921">
        <f t="shared" si="75"/>
        <v>1.3214285714285714</v>
      </c>
    </row>
    <row r="922" spans="1:20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71"/>
        <v>Man</v>
      </c>
      <c r="N922">
        <f>IF(F922="",AVERAGE(Age),F922)</f>
        <v>41</v>
      </c>
      <c r="O922">
        <f>IF(J922="",AVERAGE(Fare),J922)</f>
        <v>30.5</v>
      </c>
      <c r="P922">
        <f>COUNTIFS(Ticket,I922)</f>
        <v>1</v>
      </c>
      <c r="Q922">
        <f t="shared" si="72"/>
        <v>30.5</v>
      </c>
      <c r="R922">
        <f t="shared" si="73"/>
        <v>1</v>
      </c>
      <c r="S922">
        <f t="shared" si="74"/>
        <v>3.05</v>
      </c>
      <c r="T922">
        <f t="shared" si="75"/>
        <v>1.5857142857142859</v>
      </c>
    </row>
    <row r="923" spans="1:20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71"/>
        <v>Man</v>
      </c>
      <c r="N923">
        <f>IF(F923="",AVERAGE(Age),F923)</f>
        <v>29.881137667304014</v>
      </c>
      <c r="O923">
        <f>IF(J923="",AVERAGE(Fare),J923)</f>
        <v>21.679200000000002</v>
      </c>
      <c r="P923">
        <f>COUNTIFS(Ticket,I923)</f>
        <v>3</v>
      </c>
      <c r="Q923">
        <f t="shared" si="72"/>
        <v>7.2264000000000008</v>
      </c>
      <c r="R923">
        <f t="shared" si="73"/>
        <v>3</v>
      </c>
      <c r="S923">
        <f t="shared" si="74"/>
        <v>0.72264000000000006</v>
      </c>
      <c r="T923">
        <f t="shared" si="75"/>
        <v>3.4268733952472004</v>
      </c>
    </row>
    <row r="924" spans="1:20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71"/>
        <v>Man</v>
      </c>
      <c r="N924">
        <f>IF(F924="",AVERAGE(Age),F924)</f>
        <v>50</v>
      </c>
      <c r="O924">
        <f>IF(J924="",AVERAGE(Fare),J924)</f>
        <v>26</v>
      </c>
      <c r="P924">
        <f>COUNTIFS(Ticket,I924)</f>
        <v>2</v>
      </c>
      <c r="Q924">
        <f t="shared" si="72"/>
        <v>13</v>
      </c>
      <c r="R924">
        <f t="shared" si="73"/>
        <v>2</v>
      </c>
      <c r="S924">
        <f t="shared" si="74"/>
        <v>1.3</v>
      </c>
      <c r="T924">
        <f t="shared" si="75"/>
        <v>2.7142857142857144</v>
      </c>
    </row>
    <row r="925" spans="1:20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71"/>
        <v>Man</v>
      </c>
      <c r="N925">
        <f>IF(F925="",AVERAGE(Age),F925)</f>
        <v>24</v>
      </c>
      <c r="O925">
        <f>IF(J925="",AVERAGE(Fare),J925)</f>
        <v>31.5</v>
      </c>
      <c r="P925">
        <f>COUNTIFS(Ticket,I925)</f>
        <v>3</v>
      </c>
      <c r="Q925">
        <f t="shared" si="72"/>
        <v>10.5</v>
      </c>
      <c r="R925">
        <f t="shared" si="73"/>
        <v>3</v>
      </c>
      <c r="S925">
        <f t="shared" si="74"/>
        <v>1.05</v>
      </c>
      <c r="T925">
        <f t="shared" si="75"/>
        <v>3.342857142857143</v>
      </c>
    </row>
    <row r="926" spans="1:20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71"/>
        <v>Women</v>
      </c>
      <c r="N926">
        <f>IF(F926="",AVERAGE(Age),F926)</f>
        <v>33</v>
      </c>
      <c r="O926">
        <f>IF(J926="",AVERAGE(Fare),J926)</f>
        <v>20.574999999999999</v>
      </c>
      <c r="P926">
        <f>COUNTIFS(Ticket,I926)</f>
        <v>4</v>
      </c>
      <c r="Q926">
        <f t="shared" si="72"/>
        <v>5.1437499999999998</v>
      </c>
      <c r="R926">
        <f t="shared" si="73"/>
        <v>4</v>
      </c>
      <c r="S926">
        <f t="shared" si="74"/>
        <v>0.51437500000000003</v>
      </c>
      <c r="T926">
        <f t="shared" si="75"/>
        <v>4.4714285714285715</v>
      </c>
    </row>
    <row r="927" spans="1:20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71"/>
        <v>Women</v>
      </c>
      <c r="N927">
        <f>IF(F927="",AVERAGE(Age),F927)</f>
        <v>29.881137667304014</v>
      </c>
      <c r="O927">
        <f>IF(J927="",AVERAGE(Fare),J927)</f>
        <v>23.45</v>
      </c>
      <c r="P927">
        <f>COUNTIFS(Ticket,I927)</f>
        <v>4</v>
      </c>
      <c r="Q927">
        <f t="shared" si="72"/>
        <v>5.8624999999999998</v>
      </c>
      <c r="R927">
        <f t="shared" si="73"/>
        <v>4</v>
      </c>
      <c r="S927">
        <f t="shared" si="74"/>
        <v>0.58624999999999994</v>
      </c>
      <c r="T927">
        <f t="shared" si="75"/>
        <v>4.4268733952471999</v>
      </c>
    </row>
    <row r="928" spans="1:20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71"/>
        <v>Man</v>
      </c>
      <c r="N928">
        <f>IF(F928="",AVERAGE(Age),F928)</f>
        <v>30</v>
      </c>
      <c r="O928">
        <f>IF(J928="",AVERAGE(Fare),J928)</f>
        <v>57.75</v>
      </c>
      <c r="P928">
        <f>COUNTIFS(Ticket,I928)</f>
        <v>2</v>
      </c>
      <c r="Q928">
        <f t="shared" si="72"/>
        <v>28.875</v>
      </c>
      <c r="R928">
        <f t="shared" si="73"/>
        <v>2</v>
      </c>
      <c r="S928">
        <f t="shared" si="74"/>
        <v>2.8875000000000002</v>
      </c>
      <c r="T928">
        <f t="shared" si="75"/>
        <v>2.4285714285714284</v>
      </c>
    </row>
    <row r="929" spans="1:20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71"/>
        <v>Man</v>
      </c>
      <c r="N929">
        <f>IF(F929="",AVERAGE(Age),F929)</f>
        <v>18.5</v>
      </c>
      <c r="O929">
        <f>IF(J929="",AVERAGE(Fare),J929)</f>
        <v>7.2291999999999996</v>
      </c>
      <c r="P929">
        <f>COUNTIFS(Ticket,I929)</f>
        <v>1</v>
      </c>
      <c r="Q929">
        <f t="shared" si="72"/>
        <v>7.2291999999999996</v>
      </c>
      <c r="R929">
        <f t="shared" si="73"/>
        <v>1</v>
      </c>
      <c r="S929">
        <f t="shared" si="74"/>
        <v>0.72292000000000001</v>
      </c>
      <c r="T929">
        <f t="shared" si="75"/>
        <v>1.2642857142857142</v>
      </c>
    </row>
    <row r="930" spans="1:20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71"/>
        <v>Women</v>
      </c>
      <c r="N930">
        <f>IF(F930="",AVERAGE(Age),F930)</f>
        <v>29.881137667304014</v>
      </c>
      <c r="O930">
        <f>IF(J930="",AVERAGE(Fare),J930)</f>
        <v>8.0500000000000007</v>
      </c>
      <c r="P930">
        <f>COUNTIFS(Ticket,I930)</f>
        <v>1</v>
      </c>
      <c r="Q930">
        <f t="shared" si="72"/>
        <v>8.0500000000000007</v>
      </c>
      <c r="R930">
        <f t="shared" si="73"/>
        <v>1</v>
      </c>
      <c r="S930">
        <f t="shared" si="74"/>
        <v>0.80500000000000005</v>
      </c>
      <c r="T930">
        <f t="shared" si="75"/>
        <v>1.4268733952472001</v>
      </c>
    </row>
    <row r="931" spans="1:20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71"/>
        <v>Women</v>
      </c>
      <c r="N931">
        <f>IF(F931="",AVERAGE(Age),F931)</f>
        <v>21</v>
      </c>
      <c r="O931">
        <f>IF(J931="",AVERAGE(Fare),J931)</f>
        <v>8.6624999999999996</v>
      </c>
      <c r="P931">
        <f>COUNTIFS(Ticket,I931)</f>
        <v>1</v>
      </c>
      <c r="Q931">
        <f t="shared" si="72"/>
        <v>8.6624999999999996</v>
      </c>
      <c r="R931">
        <f t="shared" si="73"/>
        <v>1</v>
      </c>
      <c r="S931">
        <f t="shared" si="74"/>
        <v>0.86624999999999996</v>
      </c>
      <c r="T931">
        <f t="shared" si="75"/>
        <v>1.3</v>
      </c>
    </row>
    <row r="932" spans="1:20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71"/>
        <v>Man</v>
      </c>
      <c r="N932">
        <f>IF(F932="",AVERAGE(Age),F932)</f>
        <v>25</v>
      </c>
      <c r="O932">
        <f>IF(J932="",AVERAGE(Fare),J932)</f>
        <v>9.5</v>
      </c>
      <c r="P932">
        <f>COUNTIFS(Ticket,I932)</f>
        <v>1</v>
      </c>
      <c r="Q932">
        <f t="shared" si="72"/>
        <v>9.5</v>
      </c>
      <c r="R932">
        <f t="shared" si="73"/>
        <v>1</v>
      </c>
      <c r="S932">
        <f t="shared" si="74"/>
        <v>0.95</v>
      </c>
      <c r="T932">
        <f t="shared" si="75"/>
        <v>1.3571428571428572</v>
      </c>
    </row>
    <row r="933" spans="1:20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71"/>
        <v>Man</v>
      </c>
      <c r="N933">
        <f>IF(F933="",AVERAGE(Age),F933)</f>
        <v>29.881137667304014</v>
      </c>
      <c r="O933">
        <f>IF(J933="",AVERAGE(Fare),J933)</f>
        <v>56.495800000000003</v>
      </c>
      <c r="P933">
        <f>COUNTIFS(Ticket,I933)</f>
        <v>8</v>
      </c>
      <c r="Q933">
        <f t="shared" si="72"/>
        <v>7.0619750000000003</v>
      </c>
      <c r="R933">
        <f t="shared" si="73"/>
        <v>1</v>
      </c>
      <c r="S933">
        <f t="shared" si="74"/>
        <v>0.70619750000000003</v>
      </c>
      <c r="T933">
        <f t="shared" si="75"/>
        <v>1.4268733952472001</v>
      </c>
    </row>
    <row r="934" spans="1:20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71"/>
        <v>Man</v>
      </c>
      <c r="N934">
        <f>IF(F934="",AVERAGE(Age),F934)</f>
        <v>39</v>
      </c>
      <c r="O934">
        <f>IF(J934="",AVERAGE(Fare),J934)</f>
        <v>13.416700000000001</v>
      </c>
      <c r="P934">
        <f>COUNTIFS(Ticket,I934)</f>
        <v>2</v>
      </c>
      <c r="Q934">
        <f t="shared" si="72"/>
        <v>6.7083500000000003</v>
      </c>
      <c r="R934">
        <f t="shared" si="73"/>
        <v>2</v>
      </c>
      <c r="S934">
        <f t="shared" si="74"/>
        <v>0.67083500000000007</v>
      </c>
      <c r="T934">
        <f t="shared" si="75"/>
        <v>2.5571428571428569</v>
      </c>
    </row>
    <row r="935" spans="1:20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71"/>
        <v>Man</v>
      </c>
      <c r="N935">
        <f>IF(F935="",AVERAGE(Age),F935)</f>
        <v>29.881137667304014</v>
      </c>
      <c r="O935">
        <f>IF(J935="",AVERAGE(Fare),J935)</f>
        <v>26.55</v>
      </c>
      <c r="P935">
        <f>COUNTIFS(Ticket,I935)</f>
        <v>1</v>
      </c>
      <c r="Q935">
        <f t="shared" si="72"/>
        <v>26.55</v>
      </c>
      <c r="R935">
        <f t="shared" si="73"/>
        <v>1</v>
      </c>
      <c r="S935">
        <f t="shared" si="74"/>
        <v>2.6550000000000002</v>
      </c>
      <c r="T935">
        <f t="shared" si="75"/>
        <v>1.4268733952472001</v>
      </c>
    </row>
    <row r="936" spans="1:20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71"/>
        <v>Man</v>
      </c>
      <c r="N936">
        <f>IF(F936="",AVERAGE(Age),F936)</f>
        <v>41</v>
      </c>
      <c r="O936">
        <f>IF(J936="",AVERAGE(Fare),J936)</f>
        <v>7.85</v>
      </c>
      <c r="P936">
        <f>COUNTIFS(Ticket,I936)</f>
        <v>1</v>
      </c>
      <c r="Q936">
        <f t="shared" si="72"/>
        <v>7.85</v>
      </c>
      <c r="R936">
        <f t="shared" si="73"/>
        <v>1</v>
      </c>
      <c r="S936">
        <f t="shared" si="74"/>
        <v>0.78499999999999992</v>
      </c>
      <c r="T936">
        <f t="shared" si="75"/>
        <v>1.5857142857142859</v>
      </c>
    </row>
    <row r="937" spans="1:20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71"/>
        <v>Women</v>
      </c>
      <c r="N937">
        <f>IF(F937="",AVERAGE(Age),F937)</f>
        <v>30</v>
      </c>
      <c r="O937">
        <f>IF(J937="",AVERAGE(Fare),J937)</f>
        <v>13</v>
      </c>
      <c r="P937">
        <f>COUNTIFS(Ticket,I937)</f>
        <v>1</v>
      </c>
      <c r="Q937">
        <f t="shared" si="72"/>
        <v>13</v>
      </c>
      <c r="R937">
        <f t="shared" si="73"/>
        <v>1</v>
      </c>
      <c r="S937">
        <f t="shared" si="74"/>
        <v>1.3</v>
      </c>
      <c r="T937">
        <f t="shared" si="75"/>
        <v>1.4285714285714286</v>
      </c>
    </row>
    <row r="938" spans="1:20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71"/>
        <v>Women</v>
      </c>
      <c r="N938">
        <f>IF(F938="",AVERAGE(Age),F938)</f>
        <v>45</v>
      </c>
      <c r="O938">
        <f>IF(J938="",AVERAGE(Fare),J938)</f>
        <v>52.554200000000002</v>
      </c>
      <c r="P938">
        <f>COUNTIFS(Ticket,I938)</f>
        <v>2</v>
      </c>
      <c r="Q938">
        <f t="shared" si="72"/>
        <v>26.277100000000001</v>
      </c>
      <c r="R938">
        <f t="shared" si="73"/>
        <v>2</v>
      </c>
      <c r="S938">
        <f t="shared" si="74"/>
        <v>2.62771</v>
      </c>
      <c r="T938">
        <f t="shared" si="75"/>
        <v>2.6428571428571428</v>
      </c>
    </row>
    <row r="939" spans="1:20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71"/>
        <v>Man</v>
      </c>
      <c r="N939">
        <f>IF(F939="",AVERAGE(Age),F939)</f>
        <v>25</v>
      </c>
      <c r="O939">
        <f>IF(J939="",AVERAGE(Fare),J939)</f>
        <v>7.9249999999999998</v>
      </c>
      <c r="P939">
        <f>COUNTIFS(Ticket,I939)</f>
        <v>1</v>
      </c>
      <c r="Q939">
        <f t="shared" si="72"/>
        <v>7.9249999999999998</v>
      </c>
      <c r="R939">
        <f t="shared" si="73"/>
        <v>1</v>
      </c>
      <c r="S939">
        <f t="shared" si="74"/>
        <v>0.79249999999999998</v>
      </c>
      <c r="T939">
        <f t="shared" si="75"/>
        <v>1.3571428571428572</v>
      </c>
    </row>
    <row r="940" spans="1:20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71"/>
        <v>Man</v>
      </c>
      <c r="N940">
        <f>IF(F940="",AVERAGE(Age),F940)</f>
        <v>45</v>
      </c>
      <c r="O940">
        <f>IF(J940="",AVERAGE(Fare),J940)</f>
        <v>29.7</v>
      </c>
      <c r="P940">
        <f>COUNTIFS(Ticket,I940)</f>
        <v>1</v>
      </c>
      <c r="Q940">
        <f t="shared" si="72"/>
        <v>29.7</v>
      </c>
      <c r="R940">
        <f t="shared" si="73"/>
        <v>1</v>
      </c>
      <c r="S940">
        <f t="shared" si="74"/>
        <v>2.9699999999999998</v>
      </c>
      <c r="T940">
        <f t="shared" si="75"/>
        <v>1.6428571428571428</v>
      </c>
    </row>
    <row r="941" spans="1:20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71"/>
        <v>Man</v>
      </c>
      <c r="N941">
        <f>IF(F941="",AVERAGE(Age),F941)</f>
        <v>29.881137667304014</v>
      </c>
      <c r="O941">
        <f>IF(J941="",AVERAGE(Fare),J941)</f>
        <v>7.75</v>
      </c>
      <c r="P941">
        <f>COUNTIFS(Ticket,I941)</f>
        <v>1</v>
      </c>
      <c r="Q941">
        <f t="shared" si="72"/>
        <v>7.75</v>
      </c>
      <c r="R941">
        <f t="shared" si="73"/>
        <v>1</v>
      </c>
      <c r="S941">
        <f t="shared" si="74"/>
        <v>0.77500000000000002</v>
      </c>
      <c r="T941">
        <f t="shared" si="75"/>
        <v>1.4268733952472001</v>
      </c>
    </row>
    <row r="942" spans="1:20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71"/>
        <v>Women</v>
      </c>
      <c r="N942">
        <f>IF(F942="",AVERAGE(Age),F942)</f>
        <v>60</v>
      </c>
      <c r="O942">
        <f>IF(J942="",AVERAGE(Fare),J942)</f>
        <v>76.291700000000006</v>
      </c>
      <c r="P942">
        <f>COUNTIFS(Ticket,I942)</f>
        <v>2</v>
      </c>
      <c r="Q942">
        <f t="shared" si="72"/>
        <v>38.145850000000003</v>
      </c>
      <c r="R942">
        <f t="shared" si="73"/>
        <v>1</v>
      </c>
      <c r="S942">
        <f t="shared" si="74"/>
        <v>3.8145850000000001</v>
      </c>
      <c r="T942">
        <f t="shared" si="75"/>
        <v>1.8571428571428572</v>
      </c>
    </row>
    <row r="943" spans="1:20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71"/>
        <v>Women</v>
      </c>
      <c r="N943">
        <f>IF(F943="",AVERAGE(Age),F943)</f>
        <v>36</v>
      </c>
      <c r="O943">
        <f>IF(J943="",AVERAGE(Fare),J943)</f>
        <v>15.9</v>
      </c>
      <c r="P943">
        <f>COUNTIFS(Ticket,I943)</f>
        <v>3</v>
      </c>
      <c r="Q943">
        <f t="shared" si="72"/>
        <v>5.3</v>
      </c>
      <c r="R943">
        <f t="shared" si="73"/>
        <v>3</v>
      </c>
      <c r="S943">
        <f t="shared" si="74"/>
        <v>0.53</v>
      </c>
      <c r="T943">
        <f t="shared" si="75"/>
        <v>3.5142857142857142</v>
      </c>
    </row>
    <row r="944" spans="1:20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71"/>
        <v>Man</v>
      </c>
      <c r="N944">
        <f>IF(F944="",AVERAGE(Age),F944)</f>
        <v>24</v>
      </c>
      <c r="O944">
        <f>IF(J944="",AVERAGE(Fare),J944)</f>
        <v>60</v>
      </c>
      <c r="P944">
        <f>COUNTIFS(Ticket,I944)</f>
        <v>2</v>
      </c>
      <c r="Q944">
        <f t="shared" si="72"/>
        <v>30</v>
      </c>
      <c r="R944">
        <f t="shared" si="73"/>
        <v>2</v>
      </c>
      <c r="S944">
        <f t="shared" si="74"/>
        <v>3</v>
      </c>
      <c r="T944">
        <f t="shared" si="75"/>
        <v>2.342857142857143</v>
      </c>
    </row>
    <row r="945" spans="1:20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71"/>
        <v>Man</v>
      </c>
      <c r="N945">
        <f>IF(F945="",AVERAGE(Age),F945)</f>
        <v>27</v>
      </c>
      <c r="O945">
        <f>IF(J945="",AVERAGE(Fare),J945)</f>
        <v>15.033300000000001</v>
      </c>
      <c r="P945">
        <f>COUNTIFS(Ticket,I945)</f>
        <v>1</v>
      </c>
      <c r="Q945">
        <f t="shared" si="72"/>
        <v>15.033300000000001</v>
      </c>
      <c r="R945">
        <f t="shared" si="73"/>
        <v>1</v>
      </c>
      <c r="S945">
        <f t="shared" si="74"/>
        <v>1.5033300000000001</v>
      </c>
      <c r="T945">
        <f t="shared" si="75"/>
        <v>1.3857142857142857</v>
      </c>
    </row>
    <row r="946" spans="1:20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71"/>
        <v>Women</v>
      </c>
      <c r="N946">
        <f>IF(F946="",AVERAGE(Age),F946)</f>
        <v>20</v>
      </c>
      <c r="O946">
        <f>IF(J946="",AVERAGE(Fare),J946)</f>
        <v>23</v>
      </c>
      <c r="P946">
        <f>COUNTIFS(Ticket,I946)</f>
        <v>2</v>
      </c>
      <c r="Q946">
        <f t="shared" si="72"/>
        <v>11.5</v>
      </c>
      <c r="R946">
        <f t="shared" si="73"/>
        <v>4</v>
      </c>
      <c r="S946">
        <f t="shared" si="74"/>
        <v>1.1499999999999999</v>
      </c>
      <c r="T946">
        <f t="shared" si="75"/>
        <v>4.2857142857142856</v>
      </c>
    </row>
    <row r="947" spans="1:20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71"/>
        <v>Women</v>
      </c>
      <c r="N947">
        <f>IF(F947="",AVERAGE(Age),F947)</f>
        <v>28</v>
      </c>
      <c r="O947">
        <f>IF(J947="",AVERAGE(Fare),J947)</f>
        <v>263</v>
      </c>
      <c r="P947">
        <f>COUNTIFS(Ticket,I947)</f>
        <v>6</v>
      </c>
      <c r="Q947">
        <f t="shared" si="72"/>
        <v>43.833333333333336</v>
      </c>
      <c r="R947">
        <f t="shared" si="73"/>
        <v>6</v>
      </c>
      <c r="S947">
        <f t="shared" si="74"/>
        <v>4.3833333333333337</v>
      </c>
      <c r="T947">
        <f t="shared" si="75"/>
        <v>6.4</v>
      </c>
    </row>
    <row r="948" spans="1:20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71"/>
        <v>Man</v>
      </c>
      <c r="N948">
        <f>IF(F948="",AVERAGE(Age),F948)</f>
        <v>29.881137667304014</v>
      </c>
      <c r="O948">
        <f>IF(J948="",AVERAGE(Fare),J948)</f>
        <v>15.5792</v>
      </c>
      <c r="P948">
        <f>COUNTIFS(Ticket,I948)</f>
        <v>1</v>
      </c>
      <c r="Q948">
        <f t="shared" si="72"/>
        <v>15.5792</v>
      </c>
      <c r="R948">
        <f t="shared" si="73"/>
        <v>1</v>
      </c>
      <c r="S948">
        <f t="shared" si="74"/>
        <v>1.55792</v>
      </c>
      <c r="T948">
        <f t="shared" si="75"/>
        <v>1.4268733952472001</v>
      </c>
    </row>
    <row r="949" spans="1:20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71"/>
        <v>Boy</v>
      </c>
      <c r="N949">
        <f>IF(F949="",AVERAGE(Age),F949)</f>
        <v>10</v>
      </c>
      <c r="O949">
        <f>IF(J949="",AVERAGE(Fare),J949)</f>
        <v>29.125</v>
      </c>
      <c r="P949">
        <f>COUNTIFS(Ticket,I949)</f>
        <v>6</v>
      </c>
      <c r="Q949">
        <f t="shared" si="72"/>
        <v>4.854166666666667</v>
      </c>
      <c r="R949">
        <f t="shared" si="73"/>
        <v>6</v>
      </c>
      <c r="S949">
        <f t="shared" si="74"/>
        <v>0.48541666666666666</v>
      </c>
      <c r="T949">
        <f t="shared" si="75"/>
        <v>6.1428571428571432</v>
      </c>
    </row>
    <row r="950" spans="1:20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71"/>
        <v>Man</v>
      </c>
      <c r="N950">
        <f>IF(F950="",AVERAGE(Age),F950)</f>
        <v>35</v>
      </c>
      <c r="O950">
        <f>IF(J950="",AVERAGE(Fare),J950)</f>
        <v>7.8958000000000004</v>
      </c>
      <c r="P950">
        <f>COUNTIFS(Ticket,I950)</f>
        <v>1</v>
      </c>
      <c r="Q950">
        <f t="shared" si="72"/>
        <v>7.8958000000000004</v>
      </c>
      <c r="R950">
        <f t="shared" si="73"/>
        <v>1</v>
      </c>
      <c r="S950">
        <f t="shared" si="74"/>
        <v>0.78958000000000006</v>
      </c>
      <c r="T950">
        <f t="shared" si="75"/>
        <v>1.5</v>
      </c>
    </row>
    <row r="951" spans="1:20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71"/>
        <v>Man</v>
      </c>
      <c r="N951">
        <f>IF(F951="",AVERAGE(Age),F951)</f>
        <v>25</v>
      </c>
      <c r="O951">
        <f>IF(J951="",AVERAGE(Fare),J951)</f>
        <v>7.65</v>
      </c>
      <c r="P951">
        <f>COUNTIFS(Ticket,I951)</f>
        <v>1</v>
      </c>
      <c r="Q951">
        <f t="shared" si="72"/>
        <v>7.65</v>
      </c>
      <c r="R951">
        <f t="shared" si="73"/>
        <v>1</v>
      </c>
      <c r="S951">
        <f t="shared" si="74"/>
        <v>0.76500000000000001</v>
      </c>
      <c r="T951">
        <f t="shared" si="75"/>
        <v>1.3571428571428572</v>
      </c>
    </row>
    <row r="952" spans="1:20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71"/>
        <v>Man</v>
      </c>
      <c r="N952">
        <f>IF(F952="",AVERAGE(Age),F952)</f>
        <v>29.881137667304014</v>
      </c>
      <c r="O952">
        <f>IF(J952="",AVERAGE(Fare),J952)</f>
        <v>16.100000000000001</v>
      </c>
      <c r="P952">
        <f>COUNTIFS(Ticket,I952)</f>
        <v>2</v>
      </c>
      <c r="Q952">
        <f t="shared" si="72"/>
        <v>8.0500000000000007</v>
      </c>
      <c r="R952">
        <f t="shared" si="73"/>
        <v>2</v>
      </c>
      <c r="S952">
        <f t="shared" si="74"/>
        <v>0.80500000000000005</v>
      </c>
      <c r="T952">
        <f t="shared" si="75"/>
        <v>2.4268733952472004</v>
      </c>
    </row>
    <row r="953" spans="1:20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71"/>
        <v>Women</v>
      </c>
      <c r="N953">
        <f>IF(F953="",AVERAGE(Age),F953)</f>
        <v>36</v>
      </c>
      <c r="O953">
        <f>IF(J953="",AVERAGE(Fare),J953)</f>
        <v>262.375</v>
      </c>
      <c r="P953">
        <f>COUNTIFS(Ticket,I953)</f>
        <v>7</v>
      </c>
      <c r="Q953">
        <f t="shared" si="72"/>
        <v>37.482142857142854</v>
      </c>
      <c r="R953">
        <f t="shared" si="73"/>
        <v>1</v>
      </c>
      <c r="S953">
        <f t="shared" si="74"/>
        <v>3.7482142857142855</v>
      </c>
      <c r="T953">
        <f t="shared" si="75"/>
        <v>1.5142857142857142</v>
      </c>
    </row>
    <row r="954" spans="1:20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71"/>
        <v>Man</v>
      </c>
      <c r="N954">
        <f>IF(F954="",AVERAGE(Age),F954)</f>
        <v>17</v>
      </c>
      <c r="O954">
        <f>IF(J954="",AVERAGE(Fare),J954)</f>
        <v>7.8958000000000004</v>
      </c>
      <c r="P954">
        <f>COUNTIFS(Ticket,I954)</f>
        <v>1</v>
      </c>
      <c r="Q954">
        <f t="shared" si="72"/>
        <v>7.8958000000000004</v>
      </c>
      <c r="R954">
        <f t="shared" si="73"/>
        <v>1</v>
      </c>
      <c r="S954">
        <f t="shared" si="74"/>
        <v>0.78958000000000006</v>
      </c>
      <c r="T954">
        <f t="shared" si="75"/>
        <v>1.2428571428571429</v>
      </c>
    </row>
    <row r="955" spans="1:20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71"/>
        <v>Man</v>
      </c>
      <c r="N955">
        <f>IF(F955="",AVERAGE(Age),F955)</f>
        <v>32</v>
      </c>
      <c r="O955">
        <f>IF(J955="",AVERAGE(Fare),J955)</f>
        <v>13.5</v>
      </c>
      <c r="P955">
        <f>COUNTIFS(Ticket,I955)</f>
        <v>1</v>
      </c>
      <c r="Q955">
        <f t="shared" si="72"/>
        <v>13.5</v>
      </c>
      <c r="R955">
        <f t="shared" si="73"/>
        <v>1</v>
      </c>
      <c r="S955">
        <f t="shared" si="74"/>
        <v>1.35</v>
      </c>
      <c r="T955">
        <f t="shared" si="75"/>
        <v>1.4571428571428571</v>
      </c>
    </row>
    <row r="956" spans="1:20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71"/>
        <v>Man</v>
      </c>
      <c r="N956">
        <f>IF(F956="",AVERAGE(Age),F956)</f>
        <v>18</v>
      </c>
      <c r="O956">
        <f>IF(J956="",AVERAGE(Fare),J956)</f>
        <v>7.75</v>
      </c>
      <c r="P956">
        <f>COUNTIFS(Ticket,I956)</f>
        <v>1</v>
      </c>
      <c r="Q956">
        <f t="shared" si="72"/>
        <v>7.75</v>
      </c>
      <c r="R956">
        <f t="shared" si="73"/>
        <v>1</v>
      </c>
      <c r="S956">
        <f t="shared" si="74"/>
        <v>0.77500000000000002</v>
      </c>
      <c r="T956">
        <f t="shared" si="75"/>
        <v>1.2571428571428571</v>
      </c>
    </row>
    <row r="957" spans="1:20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71"/>
        <v>Women</v>
      </c>
      <c r="N957">
        <f>IF(F957="",AVERAGE(Age),F957)</f>
        <v>22</v>
      </c>
      <c r="O957">
        <f>IF(J957="",AVERAGE(Fare),J957)</f>
        <v>7.7249999999999996</v>
      </c>
      <c r="P957">
        <f>COUNTIFS(Ticket,I957)</f>
        <v>1</v>
      </c>
      <c r="Q957">
        <f t="shared" si="72"/>
        <v>7.7249999999999996</v>
      </c>
      <c r="R957">
        <f t="shared" si="73"/>
        <v>1</v>
      </c>
      <c r="S957">
        <f t="shared" si="74"/>
        <v>0.77249999999999996</v>
      </c>
      <c r="T957">
        <f t="shared" si="75"/>
        <v>1.3142857142857143</v>
      </c>
    </row>
    <row r="958" spans="1:20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71"/>
        <v>Boy</v>
      </c>
      <c r="N958">
        <f>IF(F958="",AVERAGE(Age),F958)</f>
        <v>13</v>
      </c>
      <c r="O958">
        <f>IF(J958="",AVERAGE(Fare),J958)</f>
        <v>262.375</v>
      </c>
      <c r="P958">
        <f>COUNTIFS(Ticket,I958)</f>
        <v>7</v>
      </c>
      <c r="Q958">
        <f t="shared" si="72"/>
        <v>37.482142857142854</v>
      </c>
      <c r="R958">
        <f t="shared" si="73"/>
        <v>5</v>
      </c>
      <c r="S958">
        <f t="shared" si="74"/>
        <v>3.7482142857142855</v>
      </c>
      <c r="T958">
        <f t="shared" si="75"/>
        <v>5.1857142857142859</v>
      </c>
    </row>
    <row r="959" spans="1:20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71"/>
        <v>Women</v>
      </c>
      <c r="N959">
        <f>IF(F959="",AVERAGE(Age),F959)</f>
        <v>29.881137667304014</v>
      </c>
      <c r="O959">
        <f>IF(J959="",AVERAGE(Fare),J959)</f>
        <v>21</v>
      </c>
      <c r="P959">
        <f>COUNTIFS(Ticket,I959)</f>
        <v>2</v>
      </c>
      <c r="Q959">
        <f t="shared" si="72"/>
        <v>10.5</v>
      </c>
      <c r="R959">
        <f t="shared" si="73"/>
        <v>1</v>
      </c>
      <c r="S959">
        <f t="shared" si="74"/>
        <v>1.05</v>
      </c>
      <c r="T959">
        <f t="shared" si="75"/>
        <v>1.4268733952472001</v>
      </c>
    </row>
    <row r="960" spans="1:20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71"/>
        <v>Women</v>
      </c>
      <c r="N960">
        <f>IF(F960="",AVERAGE(Age),F960)</f>
        <v>18</v>
      </c>
      <c r="O960">
        <f>IF(J960="",AVERAGE(Fare),J960)</f>
        <v>7.8792</v>
      </c>
      <c r="P960">
        <f>COUNTIFS(Ticket,I960)</f>
        <v>1</v>
      </c>
      <c r="Q960">
        <f t="shared" si="72"/>
        <v>7.8792</v>
      </c>
      <c r="R960">
        <f t="shared" si="73"/>
        <v>1</v>
      </c>
      <c r="S960">
        <f t="shared" si="74"/>
        <v>0.78791999999999995</v>
      </c>
      <c r="T960">
        <f t="shared" si="75"/>
        <v>1.2571428571428571</v>
      </c>
    </row>
    <row r="961" spans="1:20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71"/>
        <v>Man</v>
      </c>
      <c r="N961">
        <f>IF(F961="",AVERAGE(Age),F961)</f>
        <v>47</v>
      </c>
      <c r="O961">
        <f>IF(J961="",AVERAGE(Fare),J961)</f>
        <v>42.4</v>
      </c>
      <c r="P961">
        <f>COUNTIFS(Ticket,I961)</f>
        <v>2</v>
      </c>
      <c r="Q961">
        <f t="shared" si="72"/>
        <v>21.2</v>
      </c>
      <c r="R961">
        <f t="shared" si="73"/>
        <v>1</v>
      </c>
      <c r="S961">
        <f t="shared" si="74"/>
        <v>2.12</v>
      </c>
      <c r="T961">
        <f t="shared" si="75"/>
        <v>1.6714285714285713</v>
      </c>
    </row>
    <row r="962" spans="1:20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71"/>
        <v>Man</v>
      </c>
      <c r="N962">
        <f>IF(F962="",AVERAGE(Age),F962)</f>
        <v>31</v>
      </c>
      <c r="O962">
        <f>IF(J962="",AVERAGE(Fare),J962)</f>
        <v>28.537500000000001</v>
      </c>
      <c r="P962">
        <f>COUNTIFS(Ticket,I962)</f>
        <v>1</v>
      </c>
      <c r="Q962">
        <f t="shared" si="72"/>
        <v>28.537500000000001</v>
      </c>
      <c r="R962">
        <f t="shared" si="73"/>
        <v>1</v>
      </c>
      <c r="S962">
        <f t="shared" si="74"/>
        <v>2.8537500000000002</v>
      </c>
      <c r="T962">
        <f t="shared" si="75"/>
        <v>1.4428571428571428</v>
      </c>
    </row>
    <row r="963" spans="1:20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71"/>
        <v>Women</v>
      </c>
      <c r="N963">
        <f>IF(F963="",AVERAGE(Age),F963)</f>
        <v>60</v>
      </c>
      <c r="O963">
        <f>IF(J963="",AVERAGE(Fare),J963)</f>
        <v>263</v>
      </c>
      <c r="P963">
        <f>COUNTIFS(Ticket,I963)</f>
        <v>6</v>
      </c>
      <c r="Q963">
        <f t="shared" si="72"/>
        <v>43.833333333333336</v>
      </c>
      <c r="R963">
        <f t="shared" si="73"/>
        <v>6</v>
      </c>
      <c r="S963">
        <f t="shared" si="74"/>
        <v>4.3833333333333337</v>
      </c>
      <c r="T963">
        <f t="shared" si="75"/>
        <v>6.8571428571428568</v>
      </c>
    </row>
    <row r="964" spans="1:20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76">IF(IFERROR(FIND("Master",D964),0)&gt;0,"Boy",IF(E964="female","Women","Man"))</f>
        <v>Women</v>
      </c>
      <c r="N964">
        <f>IF(F964="",AVERAGE(Age),F964)</f>
        <v>24</v>
      </c>
      <c r="O964">
        <f>IF(J964="",AVERAGE(Fare),J964)</f>
        <v>7.75</v>
      </c>
      <c r="P964">
        <f>COUNTIFS(Ticket,I964)</f>
        <v>1</v>
      </c>
      <c r="Q964">
        <f t="shared" ref="Q964:Q1027" si="77">O964/P964</f>
        <v>7.75</v>
      </c>
      <c r="R964">
        <f t="shared" ref="R964:R1027" si="78">SUM(G964:H964)+1</f>
        <v>1</v>
      </c>
      <c r="S964">
        <f t="shared" ref="S964:S1027" si="79">O964/(P964*10)</f>
        <v>0.77500000000000002</v>
      </c>
      <c r="T964">
        <f t="shared" ref="T964:T1027" si="80">R964+(N964/70)</f>
        <v>1.342857142857143</v>
      </c>
    </row>
    <row r="965" spans="1:20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76"/>
        <v>Man</v>
      </c>
      <c r="N965">
        <f>IF(F965="",AVERAGE(Age),F965)</f>
        <v>21</v>
      </c>
      <c r="O965">
        <f>IF(J965="",AVERAGE(Fare),J965)</f>
        <v>7.8958000000000004</v>
      </c>
      <c r="P965">
        <f>COUNTIFS(Ticket,I965)</f>
        <v>1</v>
      </c>
      <c r="Q965">
        <f t="shared" si="77"/>
        <v>7.8958000000000004</v>
      </c>
      <c r="R965">
        <f t="shared" si="78"/>
        <v>1</v>
      </c>
      <c r="S965">
        <f t="shared" si="79"/>
        <v>0.78958000000000006</v>
      </c>
      <c r="T965">
        <f t="shared" si="80"/>
        <v>1.3</v>
      </c>
    </row>
    <row r="966" spans="1:20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76"/>
        <v>Women</v>
      </c>
      <c r="N966">
        <f>IF(F966="",AVERAGE(Age),F966)</f>
        <v>29</v>
      </c>
      <c r="O966">
        <f>IF(J966="",AVERAGE(Fare),J966)</f>
        <v>7.9249999999999998</v>
      </c>
      <c r="P966">
        <f>COUNTIFS(Ticket,I966)</f>
        <v>1</v>
      </c>
      <c r="Q966">
        <f t="shared" si="77"/>
        <v>7.9249999999999998</v>
      </c>
      <c r="R966">
        <f t="shared" si="78"/>
        <v>1</v>
      </c>
      <c r="S966">
        <f t="shared" si="79"/>
        <v>0.79249999999999998</v>
      </c>
      <c r="T966">
        <f t="shared" si="80"/>
        <v>1.4142857142857144</v>
      </c>
    </row>
    <row r="967" spans="1:20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76"/>
        <v>Man</v>
      </c>
      <c r="N967">
        <f>IF(F967="",AVERAGE(Age),F967)</f>
        <v>28.5</v>
      </c>
      <c r="O967">
        <f>IF(J967="",AVERAGE(Fare),J967)</f>
        <v>27.720800000000001</v>
      </c>
      <c r="P967">
        <f>COUNTIFS(Ticket,I967)</f>
        <v>1</v>
      </c>
      <c r="Q967">
        <f t="shared" si="77"/>
        <v>27.720800000000001</v>
      </c>
      <c r="R967">
        <f t="shared" si="78"/>
        <v>1</v>
      </c>
      <c r="S967">
        <f t="shared" si="79"/>
        <v>2.7720799999999999</v>
      </c>
      <c r="T967">
        <f t="shared" si="80"/>
        <v>1.407142857142857</v>
      </c>
    </row>
    <row r="968" spans="1:20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76"/>
        <v>Women</v>
      </c>
      <c r="N968">
        <f>IF(F968="",AVERAGE(Age),F968)</f>
        <v>35</v>
      </c>
      <c r="O968">
        <f>IF(J968="",AVERAGE(Fare),J968)</f>
        <v>211.5</v>
      </c>
      <c r="P968">
        <f>COUNTIFS(Ticket,I968)</f>
        <v>5</v>
      </c>
      <c r="Q968">
        <f t="shared" si="77"/>
        <v>42.3</v>
      </c>
      <c r="R968">
        <f t="shared" si="78"/>
        <v>1</v>
      </c>
      <c r="S968">
        <f t="shared" si="79"/>
        <v>4.2300000000000004</v>
      </c>
      <c r="T968">
        <f t="shared" si="80"/>
        <v>1.5</v>
      </c>
    </row>
    <row r="969" spans="1:20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76"/>
        <v>Man</v>
      </c>
      <c r="N969">
        <f>IF(F969="",AVERAGE(Age),F969)</f>
        <v>32.5</v>
      </c>
      <c r="O969">
        <f>IF(J969="",AVERAGE(Fare),J969)</f>
        <v>211.5</v>
      </c>
      <c r="P969">
        <f>COUNTIFS(Ticket,I969)</f>
        <v>5</v>
      </c>
      <c r="Q969">
        <f t="shared" si="77"/>
        <v>42.3</v>
      </c>
      <c r="R969">
        <f t="shared" si="78"/>
        <v>1</v>
      </c>
      <c r="S969">
        <f t="shared" si="79"/>
        <v>4.2300000000000004</v>
      </c>
      <c r="T969">
        <f t="shared" si="80"/>
        <v>1.4642857142857144</v>
      </c>
    </row>
    <row r="970" spans="1:20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76"/>
        <v>Man</v>
      </c>
      <c r="N970">
        <f>IF(F970="",AVERAGE(Age),F970)</f>
        <v>29.881137667304014</v>
      </c>
      <c r="O970">
        <f>IF(J970="",AVERAGE(Fare),J970)</f>
        <v>8.0500000000000007</v>
      </c>
      <c r="P970">
        <f>COUNTIFS(Ticket,I970)</f>
        <v>1</v>
      </c>
      <c r="Q970">
        <f t="shared" si="77"/>
        <v>8.0500000000000007</v>
      </c>
      <c r="R970">
        <f t="shared" si="78"/>
        <v>1</v>
      </c>
      <c r="S970">
        <f t="shared" si="79"/>
        <v>0.80500000000000005</v>
      </c>
      <c r="T970">
        <f t="shared" si="80"/>
        <v>1.4268733952472001</v>
      </c>
    </row>
    <row r="971" spans="1:20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76"/>
        <v>Women</v>
      </c>
      <c r="N971">
        <f>IF(F971="",AVERAGE(Age),F971)</f>
        <v>55</v>
      </c>
      <c r="O971">
        <f>IF(J971="",AVERAGE(Fare),J971)</f>
        <v>25.7</v>
      </c>
      <c r="P971">
        <f>COUNTIFS(Ticket,I971)</f>
        <v>1</v>
      </c>
      <c r="Q971">
        <f t="shared" si="77"/>
        <v>25.7</v>
      </c>
      <c r="R971">
        <f t="shared" si="78"/>
        <v>3</v>
      </c>
      <c r="S971">
        <f t="shared" si="79"/>
        <v>2.57</v>
      </c>
      <c r="T971">
        <f t="shared" si="80"/>
        <v>3.7857142857142856</v>
      </c>
    </row>
    <row r="972" spans="1:20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76"/>
        <v>Man</v>
      </c>
      <c r="N972">
        <f>IF(F972="",AVERAGE(Age),F972)</f>
        <v>30</v>
      </c>
      <c r="O972">
        <f>IF(J972="",AVERAGE(Fare),J972)</f>
        <v>13</v>
      </c>
      <c r="P972">
        <f>COUNTIFS(Ticket,I972)</f>
        <v>1</v>
      </c>
      <c r="Q972">
        <f t="shared" si="77"/>
        <v>13</v>
      </c>
      <c r="R972">
        <f t="shared" si="78"/>
        <v>1</v>
      </c>
      <c r="S972">
        <f t="shared" si="79"/>
        <v>1.3</v>
      </c>
      <c r="T972">
        <f t="shared" si="80"/>
        <v>1.4285714285714286</v>
      </c>
    </row>
    <row r="973" spans="1:20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76"/>
        <v>Women</v>
      </c>
      <c r="N973">
        <f>IF(F973="",AVERAGE(Age),F973)</f>
        <v>24</v>
      </c>
      <c r="O973">
        <f>IF(J973="",AVERAGE(Fare),J973)</f>
        <v>7.75</v>
      </c>
      <c r="P973">
        <f>COUNTIFS(Ticket,I973)</f>
        <v>1</v>
      </c>
      <c r="Q973">
        <f t="shared" si="77"/>
        <v>7.75</v>
      </c>
      <c r="R973">
        <f t="shared" si="78"/>
        <v>1</v>
      </c>
      <c r="S973">
        <f t="shared" si="79"/>
        <v>0.77500000000000002</v>
      </c>
      <c r="T973">
        <f t="shared" si="80"/>
        <v>1.342857142857143</v>
      </c>
    </row>
    <row r="974" spans="1:20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76"/>
        <v>Boy</v>
      </c>
      <c r="N974">
        <f>IF(F974="",AVERAGE(Age),F974)</f>
        <v>6</v>
      </c>
      <c r="O974">
        <f>IF(J974="",AVERAGE(Fare),J974)</f>
        <v>15.245799999999999</v>
      </c>
      <c r="P974">
        <f>COUNTIFS(Ticket,I974)</f>
        <v>3</v>
      </c>
      <c r="Q974">
        <f t="shared" si="77"/>
        <v>5.0819333333333327</v>
      </c>
      <c r="R974">
        <f t="shared" si="78"/>
        <v>3</v>
      </c>
      <c r="S974">
        <f t="shared" si="79"/>
        <v>0.50819333333333327</v>
      </c>
      <c r="T974">
        <f t="shared" si="80"/>
        <v>3.0857142857142859</v>
      </c>
    </row>
    <row r="975" spans="1:20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76"/>
        <v>Man</v>
      </c>
      <c r="N975">
        <f>IF(F975="",AVERAGE(Age),F975)</f>
        <v>67</v>
      </c>
      <c r="O975">
        <f>IF(J975="",AVERAGE(Fare),J975)</f>
        <v>221.7792</v>
      </c>
      <c r="P975">
        <f>COUNTIFS(Ticket,I975)</f>
        <v>4</v>
      </c>
      <c r="Q975">
        <f t="shared" si="77"/>
        <v>55.444800000000001</v>
      </c>
      <c r="R975">
        <f t="shared" si="78"/>
        <v>2</v>
      </c>
      <c r="S975">
        <f t="shared" si="79"/>
        <v>5.5444800000000001</v>
      </c>
      <c r="T975">
        <f t="shared" si="80"/>
        <v>2.9571428571428573</v>
      </c>
    </row>
    <row r="976" spans="1:20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76"/>
        <v>Man</v>
      </c>
      <c r="N976">
        <f>IF(F976="",AVERAGE(Age),F976)</f>
        <v>49</v>
      </c>
      <c r="O976">
        <f>IF(J976="",AVERAGE(Fare),J976)</f>
        <v>26</v>
      </c>
      <c r="P976">
        <f>COUNTIFS(Ticket,I976)</f>
        <v>1</v>
      </c>
      <c r="Q976">
        <f t="shared" si="77"/>
        <v>26</v>
      </c>
      <c r="R976">
        <f t="shared" si="78"/>
        <v>1</v>
      </c>
      <c r="S976">
        <f t="shared" si="79"/>
        <v>2.6</v>
      </c>
      <c r="T976">
        <f t="shared" si="80"/>
        <v>1.7</v>
      </c>
    </row>
    <row r="977" spans="1:20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76"/>
        <v>Man</v>
      </c>
      <c r="N977">
        <f>IF(F977="",AVERAGE(Age),F977)</f>
        <v>29.881137667304014</v>
      </c>
      <c r="O977">
        <f>IF(J977="",AVERAGE(Fare),J977)</f>
        <v>7.8958000000000004</v>
      </c>
      <c r="P977">
        <f>COUNTIFS(Ticket,I977)</f>
        <v>1</v>
      </c>
      <c r="Q977">
        <f t="shared" si="77"/>
        <v>7.8958000000000004</v>
      </c>
      <c r="R977">
        <f t="shared" si="78"/>
        <v>1</v>
      </c>
      <c r="S977">
        <f t="shared" si="79"/>
        <v>0.78958000000000006</v>
      </c>
      <c r="T977">
        <f t="shared" si="80"/>
        <v>1.4268733952472001</v>
      </c>
    </row>
    <row r="978" spans="1:20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76"/>
        <v>Man</v>
      </c>
      <c r="N978">
        <f>IF(F978="",AVERAGE(Age),F978)</f>
        <v>29.881137667304014</v>
      </c>
      <c r="O978">
        <f>IF(J978="",AVERAGE(Fare),J978)</f>
        <v>10.708299999999999</v>
      </c>
      <c r="P978">
        <f>COUNTIFS(Ticket,I978)</f>
        <v>1</v>
      </c>
      <c r="Q978">
        <f t="shared" si="77"/>
        <v>10.708299999999999</v>
      </c>
      <c r="R978">
        <f t="shared" si="78"/>
        <v>1</v>
      </c>
      <c r="S978">
        <f t="shared" si="79"/>
        <v>1.0708299999999999</v>
      </c>
      <c r="T978">
        <f t="shared" si="80"/>
        <v>1.4268733952472001</v>
      </c>
    </row>
    <row r="979" spans="1:20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76"/>
        <v>Man</v>
      </c>
      <c r="N979">
        <f>IF(F979="",AVERAGE(Age),F979)</f>
        <v>29.881137667304014</v>
      </c>
      <c r="O979">
        <f>IF(J979="",AVERAGE(Fare),J979)</f>
        <v>14.4542</v>
      </c>
      <c r="P979">
        <f>COUNTIFS(Ticket,I979)</f>
        <v>2</v>
      </c>
      <c r="Q979">
        <f t="shared" si="77"/>
        <v>7.2271000000000001</v>
      </c>
      <c r="R979">
        <f t="shared" si="78"/>
        <v>2</v>
      </c>
      <c r="S979">
        <f t="shared" si="79"/>
        <v>0.72270999999999996</v>
      </c>
      <c r="T979">
        <f t="shared" si="80"/>
        <v>2.4268733952472004</v>
      </c>
    </row>
    <row r="980" spans="1:20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76"/>
        <v>Women</v>
      </c>
      <c r="N980">
        <f>IF(F980="",AVERAGE(Age),F980)</f>
        <v>27</v>
      </c>
      <c r="O980">
        <f>IF(J980="",AVERAGE(Fare),J980)</f>
        <v>7.8792</v>
      </c>
      <c r="P980">
        <f>COUNTIFS(Ticket,I980)</f>
        <v>1</v>
      </c>
      <c r="Q980">
        <f t="shared" si="77"/>
        <v>7.8792</v>
      </c>
      <c r="R980">
        <f t="shared" si="78"/>
        <v>1</v>
      </c>
      <c r="S980">
        <f t="shared" si="79"/>
        <v>0.78791999999999995</v>
      </c>
      <c r="T980">
        <f t="shared" si="80"/>
        <v>1.3857142857142857</v>
      </c>
    </row>
    <row r="981" spans="1:20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76"/>
        <v>Women</v>
      </c>
      <c r="N981">
        <f>IF(F981="",AVERAGE(Age),F981)</f>
        <v>18</v>
      </c>
      <c r="O981">
        <f>IF(J981="",AVERAGE(Fare),J981)</f>
        <v>8.0500000000000007</v>
      </c>
      <c r="P981">
        <f>COUNTIFS(Ticket,I981)</f>
        <v>1</v>
      </c>
      <c r="Q981">
        <f t="shared" si="77"/>
        <v>8.0500000000000007</v>
      </c>
      <c r="R981">
        <f t="shared" si="78"/>
        <v>1</v>
      </c>
      <c r="S981">
        <f t="shared" si="79"/>
        <v>0.80500000000000005</v>
      </c>
      <c r="T981">
        <f t="shared" si="80"/>
        <v>1.2571428571428571</v>
      </c>
    </row>
    <row r="982" spans="1:20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76"/>
        <v>Women</v>
      </c>
      <c r="N982">
        <f>IF(F982="",AVERAGE(Age),F982)</f>
        <v>29.881137667304014</v>
      </c>
      <c r="O982">
        <f>IF(J982="",AVERAGE(Fare),J982)</f>
        <v>7.75</v>
      </c>
      <c r="P982">
        <f>COUNTIFS(Ticket,I982)</f>
        <v>1</v>
      </c>
      <c r="Q982">
        <f t="shared" si="77"/>
        <v>7.75</v>
      </c>
      <c r="R982">
        <f t="shared" si="78"/>
        <v>1</v>
      </c>
      <c r="S982">
        <f t="shared" si="79"/>
        <v>0.77500000000000002</v>
      </c>
      <c r="T982">
        <f t="shared" si="80"/>
        <v>1.4268733952472001</v>
      </c>
    </row>
    <row r="983" spans="1:20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76"/>
        <v>Boy</v>
      </c>
      <c r="N983">
        <f>IF(F983="",AVERAGE(Age),F983)</f>
        <v>2</v>
      </c>
      <c r="O983">
        <f>IF(J983="",AVERAGE(Fare),J983)</f>
        <v>23</v>
      </c>
      <c r="P983">
        <f>COUNTIFS(Ticket,I983)</f>
        <v>3</v>
      </c>
      <c r="Q983">
        <f t="shared" si="77"/>
        <v>7.666666666666667</v>
      </c>
      <c r="R983">
        <f t="shared" si="78"/>
        <v>3</v>
      </c>
      <c r="S983">
        <f t="shared" si="79"/>
        <v>0.76666666666666672</v>
      </c>
      <c r="T983">
        <f t="shared" si="80"/>
        <v>3.0285714285714285</v>
      </c>
    </row>
    <row r="984" spans="1:20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76"/>
        <v>Women</v>
      </c>
      <c r="N984">
        <f>IF(F984="",AVERAGE(Age),F984)</f>
        <v>22</v>
      </c>
      <c r="O984">
        <f>IF(J984="",AVERAGE(Fare),J984)</f>
        <v>13.9</v>
      </c>
      <c r="P984">
        <f>COUNTIFS(Ticket,I984)</f>
        <v>2</v>
      </c>
      <c r="Q984">
        <f t="shared" si="77"/>
        <v>6.95</v>
      </c>
      <c r="R984">
        <f t="shared" si="78"/>
        <v>2</v>
      </c>
      <c r="S984">
        <f t="shared" si="79"/>
        <v>0.69500000000000006</v>
      </c>
      <c r="T984">
        <f t="shared" si="80"/>
        <v>2.3142857142857141</v>
      </c>
    </row>
    <row r="985" spans="1:20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76"/>
        <v>Man</v>
      </c>
      <c r="N985">
        <f>IF(F985="",AVERAGE(Age),F985)</f>
        <v>29.881137667304014</v>
      </c>
      <c r="O985">
        <f>IF(J985="",AVERAGE(Fare),J985)</f>
        <v>7.7750000000000004</v>
      </c>
      <c r="P985">
        <f>COUNTIFS(Ticket,I985)</f>
        <v>1</v>
      </c>
      <c r="Q985">
        <f t="shared" si="77"/>
        <v>7.7750000000000004</v>
      </c>
      <c r="R985">
        <f t="shared" si="78"/>
        <v>1</v>
      </c>
      <c r="S985">
        <f t="shared" si="79"/>
        <v>0.77750000000000008</v>
      </c>
      <c r="T985">
        <f t="shared" si="80"/>
        <v>1.4268733952472001</v>
      </c>
    </row>
    <row r="986" spans="1:20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76"/>
        <v>Women</v>
      </c>
      <c r="N986">
        <f>IF(F986="",AVERAGE(Age),F986)</f>
        <v>27</v>
      </c>
      <c r="O986">
        <f>IF(J986="",AVERAGE(Fare),J986)</f>
        <v>52</v>
      </c>
      <c r="P986">
        <f>COUNTIFS(Ticket,I986)</f>
        <v>2</v>
      </c>
      <c r="Q986">
        <f t="shared" si="77"/>
        <v>26</v>
      </c>
      <c r="R986">
        <f t="shared" si="78"/>
        <v>4</v>
      </c>
      <c r="S986">
        <f t="shared" si="79"/>
        <v>2.6</v>
      </c>
      <c r="T986">
        <f t="shared" si="80"/>
        <v>4.3857142857142861</v>
      </c>
    </row>
    <row r="987" spans="1:20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76"/>
        <v>Man</v>
      </c>
      <c r="N987">
        <f>IF(F987="",AVERAGE(Age),F987)</f>
        <v>29.881137667304014</v>
      </c>
      <c r="O987">
        <f>IF(J987="",AVERAGE(Fare),J987)</f>
        <v>8.0500000000000007</v>
      </c>
      <c r="P987">
        <f>COUNTIFS(Ticket,I987)</f>
        <v>1</v>
      </c>
      <c r="Q987">
        <f t="shared" si="77"/>
        <v>8.0500000000000007</v>
      </c>
      <c r="R987">
        <f t="shared" si="78"/>
        <v>1</v>
      </c>
      <c r="S987">
        <f t="shared" si="79"/>
        <v>0.80500000000000005</v>
      </c>
      <c r="T987">
        <f t="shared" si="80"/>
        <v>1.4268733952472001</v>
      </c>
    </row>
    <row r="988" spans="1:20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76"/>
        <v>Man</v>
      </c>
      <c r="N988">
        <f>IF(F988="",AVERAGE(Age),F988)</f>
        <v>25</v>
      </c>
      <c r="O988">
        <f>IF(J988="",AVERAGE(Fare),J988)</f>
        <v>26</v>
      </c>
      <c r="P988">
        <f>COUNTIFS(Ticket,I988)</f>
        <v>1</v>
      </c>
      <c r="Q988">
        <f t="shared" si="77"/>
        <v>26</v>
      </c>
      <c r="R988">
        <f t="shared" si="78"/>
        <v>1</v>
      </c>
      <c r="S988">
        <f t="shared" si="79"/>
        <v>2.6</v>
      </c>
      <c r="T988">
        <f t="shared" si="80"/>
        <v>1.3571428571428572</v>
      </c>
    </row>
    <row r="989" spans="1:20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76"/>
        <v>Man</v>
      </c>
      <c r="N989">
        <f>IF(F989="",AVERAGE(Age),F989)</f>
        <v>25</v>
      </c>
      <c r="O989">
        <f>IF(J989="",AVERAGE(Fare),J989)</f>
        <v>7.7957999999999998</v>
      </c>
      <c r="P989">
        <f>COUNTIFS(Ticket,I989)</f>
        <v>1</v>
      </c>
      <c r="Q989">
        <f t="shared" si="77"/>
        <v>7.7957999999999998</v>
      </c>
      <c r="R989">
        <f t="shared" si="78"/>
        <v>1</v>
      </c>
      <c r="S989">
        <f t="shared" si="79"/>
        <v>0.77957999999999994</v>
      </c>
      <c r="T989">
        <f t="shared" si="80"/>
        <v>1.3571428571428572</v>
      </c>
    </row>
    <row r="990" spans="1:20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76"/>
        <v>Women</v>
      </c>
      <c r="N990">
        <f>IF(F990="",AVERAGE(Age),F990)</f>
        <v>76</v>
      </c>
      <c r="O990">
        <f>IF(J990="",AVERAGE(Fare),J990)</f>
        <v>78.849999999999994</v>
      </c>
      <c r="P990">
        <f>COUNTIFS(Ticket,I990)</f>
        <v>3</v>
      </c>
      <c r="Q990">
        <f t="shared" si="77"/>
        <v>26.283333333333331</v>
      </c>
      <c r="R990">
        <f t="shared" si="78"/>
        <v>2</v>
      </c>
      <c r="S990">
        <f t="shared" si="79"/>
        <v>2.628333333333333</v>
      </c>
      <c r="T990">
        <f t="shared" si="80"/>
        <v>3.0857142857142854</v>
      </c>
    </row>
    <row r="991" spans="1:20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76"/>
        <v>Man</v>
      </c>
      <c r="N991">
        <f>IF(F991="",AVERAGE(Age),F991)</f>
        <v>29</v>
      </c>
      <c r="O991">
        <f>IF(J991="",AVERAGE(Fare),J991)</f>
        <v>7.9249999999999998</v>
      </c>
      <c r="P991">
        <f>COUNTIFS(Ticket,I991)</f>
        <v>1</v>
      </c>
      <c r="Q991">
        <f t="shared" si="77"/>
        <v>7.9249999999999998</v>
      </c>
      <c r="R991">
        <f t="shared" si="78"/>
        <v>1</v>
      </c>
      <c r="S991">
        <f t="shared" si="79"/>
        <v>0.79249999999999998</v>
      </c>
      <c r="T991">
        <f t="shared" si="80"/>
        <v>1.4142857142857144</v>
      </c>
    </row>
    <row r="992" spans="1:20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76"/>
        <v>Women</v>
      </c>
      <c r="N992">
        <f>IF(F992="",AVERAGE(Age),F992)</f>
        <v>20</v>
      </c>
      <c r="O992">
        <f>IF(J992="",AVERAGE(Fare),J992)</f>
        <v>7.8541999999999996</v>
      </c>
      <c r="P992">
        <f>COUNTIFS(Ticket,I992)</f>
        <v>1</v>
      </c>
      <c r="Q992">
        <f t="shared" si="77"/>
        <v>7.8541999999999996</v>
      </c>
      <c r="R992">
        <f t="shared" si="78"/>
        <v>1</v>
      </c>
      <c r="S992">
        <f t="shared" si="79"/>
        <v>0.78542000000000001</v>
      </c>
      <c r="T992">
        <f t="shared" si="80"/>
        <v>1.2857142857142856</v>
      </c>
    </row>
    <row r="993" spans="1:20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76"/>
        <v>Man</v>
      </c>
      <c r="N993">
        <f>IF(F993="",AVERAGE(Age),F993)</f>
        <v>33</v>
      </c>
      <c r="O993">
        <f>IF(J993="",AVERAGE(Fare),J993)</f>
        <v>8.0500000000000007</v>
      </c>
      <c r="P993">
        <f>COUNTIFS(Ticket,I993)</f>
        <v>1</v>
      </c>
      <c r="Q993">
        <f t="shared" si="77"/>
        <v>8.0500000000000007</v>
      </c>
      <c r="R993">
        <f t="shared" si="78"/>
        <v>1</v>
      </c>
      <c r="S993">
        <f t="shared" si="79"/>
        <v>0.80500000000000005</v>
      </c>
      <c r="T993">
        <f t="shared" si="80"/>
        <v>1.4714285714285715</v>
      </c>
    </row>
    <row r="994" spans="1:20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76"/>
        <v>Women</v>
      </c>
      <c r="N994">
        <f>IF(F994="",AVERAGE(Age),F994)</f>
        <v>43</v>
      </c>
      <c r="O994">
        <f>IF(J994="",AVERAGE(Fare),J994)</f>
        <v>55.441699999999997</v>
      </c>
      <c r="P994">
        <f>COUNTIFS(Ticket,I994)</f>
        <v>2</v>
      </c>
      <c r="Q994">
        <f t="shared" si="77"/>
        <v>27.720849999999999</v>
      </c>
      <c r="R994">
        <f t="shared" si="78"/>
        <v>2</v>
      </c>
      <c r="S994">
        <f t="shared" si="79"/>
        <v>2.7720849999999997</v>
      </c>
      <c r="T994">
        <f t="shared" si="80"/>
        <v>2.6142857142857143</v>
      </c>
    </row>
    <row r="995" spans="1:20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76"/>
        <v>Man</v>
      </c>
      <c r="N995">
        <f>IF(F995="",AVERAGE(Age),F995)</f>
        <v>27</v>
      </c>
      <c r="O995">
        <f>IF(J995="",AVERAGE(Fare),J995)</f>
        <v>26</v>
      </c>
      <c r="P995">
        <f>COUNTIFS(Ticket,I995)</f>
        <v>2</v>
      </c>
      <c r="Q995">
        <f t="shared" si="77"/>
        <v>13</v>
      </c>
      <c r="R995">
        <f t="shared" si="78"/>
        <v>2</v>
      </c>
      <c r="S995">
        <f t="shared" si="79"/>
        <v>1.3</v>
      </c>
      <c r="T995">
        <f t="shared" si="80"/>
        <v>2.3857142857142857</v>
      </c>
    </row>
    <row r="996" spans="1:20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76"/>
        <v>Man</v>
      </c>
      <c r="N996">
        <f>IF(F996="",AVERAGE(Age),F996)</f>
        <v>29.881137667304014</v>
      </c>
      <c r="O996">
        <f>IF(J996="",AVERAGE(Fare),J996)</f>
        <v>7.75</v>
      </c>
      <c r="P996">
        <f>COUNTIFS(Ticket,I996)</f>
        <v>1</v>
      </c>
      <c r="Q996">
        <f t="shared" si="77"/>
        <v>7.75</v>
      </c>
      <c r="R996">
        <f t="shared" si="78"/>
        <v>1</v>
      </c>
      <c r="S996">
        <f t="shared" si="79"/>
        <v>0.77500000000000002</v>
      </c>
      <c r="T996">
        <f t="shared" si="80"/>
        <v>1.4268733952472001</v>
      </c>
    </row>
    <row r="997" spans="1:20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76"/>
        <v>Man</v>
      </c>
      <c r="N997">
        <f>IF(F997="",AVERAGE(Age),F997)</f>
        <v>26</v>
      </c>
      <c r="O997">
        <f>IF(J997="",AVERAGE(Fare),J997)</f>
        <v>7.7750000000000004</v>
      </c>
      <c r="P997">
        <f>COUNTIFS(Ticket,I997)</f>
        <v>1</v>
      </c>
      <c r="Q997">
        <f t="shared" si="77"/>
        <v>7.7750000000000004</v>
      </c>
      <c r="R997">
        <f t="shared" si="78"/>
        <v>1</v>
      </c>
      <c r="S997">
        <f t="shared" si="79"/>
        <v>0.77750000000000008</v>
      </c>
      <c r="T997">
        <f t="shared" si="80"/>
        <v>1.3714285714285714</v>
      </c>
    </row>
    <row r="998" spans="1:20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76"/>
        <v>Women</v>
      </c>
      <c r="N998">
        <f>IF(F998="",AVERAGE(Age),F998)</f>
        <v>16</v>
      </c>
      <c r="O998">
        <f>IF(J998="",AVERAGE(Fare),J998)</f>
        <v>8.5167000000000002</v>
      </c>
      <c r="P998">
        <f>COUNTIFS(Ticket,I998)</f>
        <v>2</v>
      </c>
      <c r="Q998">
        <f t="shared" si="77"/>
        <v>4.2583500000000001</v>
      </c>
      <c r="R998">
        <f t="shared" si="78"/>
        <v>3</v>
      </c>
      <c r="S998">
        <f t="shared" si="79"/>
        <v>0.42583500000000002</v>
      </c>
      <c r="T998">
        <f t="shared" si="80"/>
        <v>3.2285714285714286</v>
      </c>
    </row>
    <row r="999" spans="1:20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76"/>
        <v>Man</v>
      </c>
      <c r="N999">
        <f>IF(F999="",AVERAGE(Age),F999)</f>
        <v>28</v>
      </c>
      <c r="O999">
        <f>IF(J999="",AVERAGE(Fare),J999)</f>
        <v>22.524999999999999</v>
      </c>
      <c r="P999">
        <f>COUNTIFS(Ticket,I999)</f>
        <v>3</v>
      </c>
      <c r="Q999">
        <f t="shared" si="77"/>
        <v>7.5083333333333329</v>
      </c>
      <c r="R999">
        <f t="shared" si="78"/>
        <v>1</v>
      </c>
      <c r="S999">
        <f t="shared" si="79"/>
        <v>0.75083333333333324</v>
      </c>
      <c r="T999">
        <f t="shared" si="80"/>
        <v>1.4</v>
      </c>
    </row>
    <row r="1000" spans="1:20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76"/>
        <v>Man</v>
      </c>
      <c r="N1000">
        <f>IF(F1000="",AVERAGE(Age),F1000)</f>
        <v>21</v>
      </c>
      <c r="O1000">
        <f>IF(J1000="",AVERAGE(Fare),J1000)</f>
        <v>7.8208000000000002</v>
      </c>
      <c r="P1000">
        <f>COUNTIFS(Ticket,I1000)</f>
        <v>1</v>
      </c>
      <c r="Q1000">
        <f t="shared" si="77"/>
        <v>7.8208000000000002</v>
      </c>
      <c r="R1000">
        <f t="shared" si="78"/>
        <v>1</v>
      </c>
      <c r="S1000">
        <f t="shared" si="79"/>
        <v>0.78208</v>
      </c>
      <c r="T1000">
        <f t="shared" si="80"/>
        <v>1.3</v>
      </c>
    </row>
    <row r="1001" spans="1:20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76"/>
        <v>Man</v>
      </c>
      <c r="N1001">
        <f>IF(F1001="",AVERAGE(Age),F1001)</f>
        <v>29.881137667304014</v>
      </c>
      <c r="O1001">
        <f>IF(J1001="",AVERAGE(Fare),J1001)</f>
        <v>7.75</v>
      </c>
      <c r="P1001">
        <f>COUNTIFS(Ticket,I1001)</f>
        <v>1</v>
      </c>
      <c r="Q1001">
        <f t="shared" si="77"/>
        <v>7.75</v>
      </c>
      <c r="R1001">
        <f t="shared" si="78"/>
        <v>1</v>
      </c>
      <c r="S1001">
        <f t="shared" si="79"/>
        <v>0.77500000000000002</v>
      </c>
      <c r="T1001">
        <f t="shared" si="80"/>
        <v>1.4268733952472001</v>
      </c>
    </row>
    <row r="1002" spans="1:20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76"/>
        <v>Man</v>
      </c>
      <c r="N1002">
        <f>IF(F1002="",AVERAGE(Age),F1002)</f>
        <v>29.881137667304014</v>
      </c>
      <c r="O1002">
        <f>IF(J1002="",AVERAGE(Fare),J1002)</f>
        <v>8.7125000000000004</v>
      </c>
      <c r="P1002">
        <f>COUNTIFS(Ticket,I1002)</f>
        <v>1</v>
      </c>
      <c r="Q1002">
        <f t="shared" si="77"/>
        <v>8.7125000000000004</v>
      </c>
      <c r="R1002">
        <f t="shared" si="78"/>
        <v>1</v>
      </c>
      <c r="S1002">
        <f t="shared" si="79"/>
        <v>0.87125000000000008</v>
      </c>
      <c r="T1002">
        <f t="shared" si="80"/>
        <v>1.4268733952472001</v>
      </c>
    </row>
    <row r="1003" spans="1:20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76"/>
        <v>Man</v>
      </c>
      <c r="N1003">
        <f>IF(F1003="",AVERAGE(Age),F1003)</f>
        <v>18.5</v>
      </c>
      <c r="O1003">
        <f>IF(J1003="",AVERAGE(Fare),J1003)</f>
        <v>13</v>
      </c>
      <c r="P1003">
        <f>COUNTIFS(Ticket,I1003)</f>
        <v>1</v>
      </c>
      <c r="Q1003">
        <f t="shared" si="77"/>
        <v>13</v>
      </c>
      <c r="R1003">
        <f t="shared" si="78"/>
        <v>1</v>
      </c>
      <c r="S1003">
        <f t="shared" si="79"/>
        <v>1.3</v>
      </c>
      <c r="T1003">
        <f t="shared" si="80"/>
        <v>1.2642857142857142</v>
      </c>
    </row>
    <row r="1004" spans="1:20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76"/>
        <v>Man</v>
      </c>
      <c r="N1004">
        <f>IF(F1004="",AVERAGE(Age),F1004)</f>
        <v>41</v>
      </c>
      <c r="O1004">
        <f>IF(J1004="",AVERAGE(Fare),J1004)</f>
        <v>15.0458</v>
      </c>
      <c r="P1004">
        <f>COUNTIFS(Ticket,I1004)</f>
        <v>1</v>
      </c>
      <c r="Q1004">
        <f t="shared" si="77"/>
        <v>15.0458</v>
      </c>
      <c r="R1004">
        <f t="shared" si="78"/>
        <v>1</v>
      </c>
      <c r="S1004">
        <f t="shared" si="79"/>
        <v>1.50458</v>
      </c>
      <c r="T1004">
        <f t="shared" si="80"/>
        <v>1.5857142857142859</v>
      </c>
    </row>
    <row r="1005" spans="1:20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76"/>
        <v>Women</v>
      </c>
      <c r="N1005">
        <f>IF(F1005="",AVERAGE(Age),F1005)</f>
        <v>29.881137667304014</v>
      </c>
      <c r="O1005">
        <f>IF(J1005="",AVERAGE(Fare),J1005)</f>
        <v>7.7792000000000003</v>
      </c>
      <c r="P1005">
        <f>COUNTIFS(Ticket,I1005)</f>
        <v>1</v>
      </c>
      <c r="Q1005">
        <f t="shared" si="77"/>
        <v>7.7792000000000003</v>
      </c>
      <c r="R1005">
        <f t="shared" si="78"/>
        <v>1</v>
      </c>
      <c r="S1005">
        <f t="shared" si="79"/>
        <v>0.77792000000000006</v>
      </c>
      <c r="T1005">
        <f t="shared" si="80"/>
        <v>1.4268733952472001</v>
      </c>
    </row>
    <row r="1006" spans="1:20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76"/>
        <v>Women</v>
      </c>
      <c r="N1006">
        <f>IF(F1006="",AVERAGE(Age),F1006)</f>
        <v>36</v>
      </c>
      <c r="O1006">
        <f>IF(J1006="",AVERAGE(Fare),J1006)</f>
        <v>31.679200000000002</v>
      </c>
      <c r="P1006">
        <f>COUNTIFS(Ticket,I1006)</f>
        <v>1</v>
      </c>
      <c r="Q1006">
        <f t="shared" si="77"/>
        <v>31.679200000000002</v>
      </c>
      <c r="R1006">
        <f t="shared" si="78"/>
        <v>1</v>
      </c>
      <c r="S1006">
        <f t="shared" si="79"/>
        <v>3.1679200000000001</v>
      </c>
      <c r="T1006">
        <f t="shared" si="80"/>
        <v>1.5142857142857142</v>
      </c>
    </row>
    <row r="1007" spans="1:20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76"/>
        <v>Women</v>
      </c>
      <c r="N1007">
        <f>IF(F1007="",AVERAGE(Age),F1007)</f>
        <v>18.5</v>
      </c>
      <c r="O1007">
        <f>IF(J1007="",AVERAGE(Fare),J1007)</f>
        <v>7.2832999999999997</v>
      </c>
      <c r="P1007">
        <f>COUNTIFS(Ticket,I1007)</f>
        <v>1</v>
      </c>
      <c r="Q1007">
        <f t="shared" si="77"/>
        <v>7.2832999999999997</v>
      </c>
      <c r="R1007">
        <f t="shared" si="78"/>
        <v>1</v>
      </c>
      <c r="S1007">
        <f t="shared" si="79"/>
        <v>0.72832999999999992</v>
      </c>
      <c r="T1007">
        <f t="shared" si="80"/>
        <v>1.2642857142857142</v>
      </c>
    </row>
    <row r="1008" spans="1:20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76"/>
        <v>Women</v>
      </c>
      <c r="N1008">
        <f>IF(F1008="",AVERAGE(Age),F1008)</f>
        <v>63</v>
      </c>
      <c r="O1008">
        <f>IF(J1008="",AVERAGE(Fare),J1008)</f>
        <v>221.7792</v>
      </c>
      <c r="P1008">
        <f>COUNTIFS(Ticket,I1008)</f>
        <v>4</v>
      </c>
      <c r="Q1008">
        <f t="shared" si="77"/>
        <v>55.444800000000001</v>
      </c>
      <c r="R1008">
        <f t="shared" si="78"/>
        <v>2</v>
      </c>
      <c r="S1008">
        <f t="shared" si="79"/>
        <v>5.5444800000000001</v>
      </c>
      <c r="T1008">
        <f t="shared" si="80"/>
        <v>2.9</v>
      </c>
    </row>
    <row r="1009" spans="1:20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76"/>
        <v>Man</v>
      </c>
      <c r="N1009">
        <f>IF(F1009="",AVERAGE(Age),F1009)</f>
        <v>18</v>
      </c>
      <c r="O1009">
        <f>IF(J1009="",AVERAGE(Fare),J1009)</f>
        <v>14.4542</v>
      </c>
      <c r="P1009">
        <f>COUNTIFS(Ticket,I1009)</f>
        <v>2</v>
      </c>
      <c r="Q1009">
        <f t="shared" si="77"/>
        <v>7.2271000000000001</v>
      </c>
      <c r="R1009">
        <f t="shared" si="78"/>
        <v>2</v>
      </c>
      <c r="S1009">
        <f t="shared" si="79"/>
        <v>0.72270999999999996</v>
      </c>
      <c r="T1009">
        <f t="shared" si="80"/>
        <v>2.2571428571428571</v>
      </c>
    </row>
    <row r="1010" spans="1:20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76"/>
        <v>Man</v>
      </c>
      <c r="N1010">
        <f>IF(F1010="",AVERAGE(Age),F1010)</f>
        <v>29.881137667304014</v>
      </c>
      <c r="O1010">
        <f>IF(J1010="",AVERAGE(Fare),J1010)</f>
        <v>6.4375</v>
      </c>
      <c r="P1010">
        <f>COUNTIFS(Ticket,I1010)</f>
        <v>1</v>
      </c>
      <c r="Q1010">
        <f t="shared" si="77"/>
        <v>6.4375</v>
      </c>
      <c r="R1010">
        <f t="shared" si="78"/>
        <v>1</v>
      </c>
      <c r="S1010">
        <f t="shared" si="79"/>
        <v>0.64375000000000004</v>
      </c>
      <c r="T1010">
        <f t="shared" si="80"/>
        <v>1.4268733952472001</v>
      </c>
    </row>
    <row r="1011" spans="1:20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76"/>
        <v>Women</v>
      </c>
      <c r="N1011">
        <f>IF(F1011="",AVERAGE(Age),F1011)</f>
        <v>1</v>
      </c>
      <c r="O1011">
        <f>IF(J1011="",AVERAGE(Fare),J1011)</f>
        <v>16.7</v>
      </c>
      <c r="P1011">
        <f>COUNTIFS(Ticket,I1011)</f>
        <v>3</v>
      </c>
      <c r="Q1011">
        <f t="shared" si="77"/>
        <v>5.5666666666666664</v>
      </c>
      <c r="R1011">
        <f t="shared" si="78"/>
        <v>3</v>
      </c>
      <c r="S1011">
        <f t="shared" si="79"/>
        <v>0.55666666666666664</v>
      </c>
      <c r="T1011">
        <f t="shared" si="80"/>
        <v>3.0142857142857142</v>
      </c>
    </row>
    <row r="1012" spans="1:20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76"/>
        <v>Man</v>
      </c>
      <c r="N1012">
        <f>IF(F1012="",AVERAGE(Age),F1012)</f>
        <v>36</v>
      </c>
      <c r="O1012">
        <f>IF(J1012="",AVERAGE(Fare),J1012)</f>
        <v>75.241699999999994</v>
      </c>
      <c r="P1012">
        <f>COUNTIFS(Ticket,I1012)</f>
        <v>2</v>
      </c>
      <c r="Q1012">
        <f t="shared" si="77"/>
        <v>37.620849999999997</v>
      </c>
      <c r="R1012">
        <f t="shared" si="78"/>
        <v>1</v>
      </c>
      <c r="S1012">
        <f t="shared" si="79"/>
        <v>3.7620849999999999</v>
      </c>
      <c r="T1012">
        <f t="shared" si="80"/>
        <v>1.5142857142857142</v>
      </c>
    </row>
    <row r="1013" spans="1:20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76"/>
        <v>Women</v>
      </c>
      <c r="N1013">
        <f>IF(F1013="",AVERAGE(Age),F1013)</f>
        <v>29</v>
      </c>
      <c r="O1013">
        <f>IF(J1013="",AVERAGE(Fare),J1013)</f>
        <v>26</v>
      </c>
      <c r="P1013">
        <f>COUNTIFS(Ticket,I1013)</f>
        <v>2</v>
      </c>
      <c r="Q1013">
        <f t="shared" si="77"/>
        <v>13</v>
      </c>
      <c r="R1013">
        <f t="shared" si="78"/>
        <v>2</v>
      </c>
      <c r="S1013">
        <f t="shared" si="79"/>
        <v>1.3</v>
      </c>
      <c r="T1013">
        <f t="shared" si="80"/>
        <v>2.4142857142857141</v>
      </c>
    </row>
    <row r="1014" spans="1:20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76"/>
        <v>Women</v>
      </c>
      <c r="N1014">
        <f>IF(F1014="",AVERAGE(Age),F1014)</f>
        <v>12</v>
      </c>
      <c r="O1014">
        <f>IF(J1014="",AVERAGE(Fare),J1014)</f>
        <v>15.75</v>
      </c>
      <c r="P1014">
        <f>COUNTIFS(Ticket,I1014)</f>
        <v>2</v>
      </c>
      <c r="Q1014">
        <f t="shared" si="77"/>
        <v>7.875</v>
      </c>
      <c r="R1014">
        <f t="shared" si="78"/>
        <v>1</v>
      </c>
      <c r="S1014">
        <f t="shared" si="79"/>
        <v>0.78749999999999998</v>
      </c>
      <c r="T1014">
        <f t="shared" si="80"/>
        <v>1.1714285714285715</v>
      </c>
    </row>
    <row r="1015" spans="1:20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76"/>
        <v>Man</v>
      </c>
      <c r="N1015">
        <f>IF(F1015="",AVERAGE(Age),F1015)</f>
        <v>29.881137667304014</v>
      </c>
      <c r="O1015">
        <f>IF(J1015="",AVERAGE(Fare),J1015)</f>
        <v>7.75</v>
      </c>
      <c r="P1015">
        <f>COUNTIFS(Ticket,I1015)</f>
        <v>1</v>
      </c>
      <c r="Q1015">
        <f t="shared" si="77"/>
        <v>7.75</v>
      </c>
      <c r="R1015">
        <f t="shared" si="78"/>
        <v>2</v>
      </c>
      <c r="S1015">
        <f t="shared" si="79"/>
        <v>0.77500000000000002</v>
      </c>
      <c r="T1015">
        <f t="shared" si="80"/>
        <v>2.4268733952472004</v>
      </c>
    </row>
    <row r="1016" spans="1:20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76"/>
        <v>Women</v>
      </c>
      <c r="N1016">
        <f>IF(F1016="",AVERAGE(Age),F1016)</f>
        <v>35</v>
      </c>
      <c r="O1016">
        <f>IF(J1016="",AVERAGE(Fare),J1016)</f>
        <v>57.75</v>
      </c>
      <c r="P1016">
        <f>COUNTIFS(Ticket,I1016)</f>
        <v>2</v>
      </c>
      <c r="Q1016">
        <f t="shared" si="77"/>
        <v>28.875</v>
      </c>
      <c r="R1016">
        <f t="shared" si="78"/>
        <v>2</v>
      </c>
      <c r="S1016">
        <f t="shared" si="79"/>
        <v>2.8875000000000002</v>
      </c>
      <c r="T1016">
        <f t="shared" si="80"/>
        <v>2.5</v>
      </c>
    </row>
    <row r="1017" spans="1:20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76"/>
        <v>Man</v>
      </c>
      <c r="N1017">
        <f>IF(F1017="",AVERAGE(Age),F1017)</f>
        <v>28</v>
      </c>
      <c r="O1017">
        <f>IF(J1017="",AVERAGE(Fare),J1017)</f>
        <v>7.25</v>
      </c>
      <c r="P1017">
        <f>COUNTIFS(Ticket,I1017)</f>
        <v>1</v>
      </c>
      <c r="Q1017">
        <f t="shared" si="77"/>
        <v>7.25</v>
      </c>
      <c r="R1017">
        <f t="shared" si="78"/>
        <v>1</v>
      </c>
      <c r="S1017">
        <f t="shared" si="79"/>
        <v>0.72499999999999998</v>
      </c>
      <c r="T1017">
        <f t="shared" si="80"/>
        <v>1.4</v>
      </c>
    </row>
    <row r="1018" spans="1:20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76"/>
        <v>Man</v>
      </c>
      <c r="N1018">
        <f>IF(F1018="",AVERAGE(Age),F1018)</f>
        <v>29.881137667304014</v>
      </c>
      <c r="O1018">
        <f>IF(J1018="",AVERAGE(Fare),J1018)</f>
        <v>7.75</v>
      </c>
      <c r="P1018">
        <f>COUNTIFS(Ticket,I1018)</f>
        <v>1</v>
      </c>
      <c r="Q1018">
        <f t="shared" si="77"/>
        <v>7.75</v>
      </c>
      <c r="R1018">
        <f t="shared" si="78"/>
        <v>1</v>
      </c>
      <c r="S1018">
        <f t="shared" si="79"/>
        <v>0.77500000000000002</v>
      </c>
      <c r="T1018">
        <f t="shared" si="80"/>
        <v>1.4268733952472001</v>
      </c>
    </row>
    <row r="1019" spans="1:20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76"/>
        <v>Women</v>
      </c>
      <c r="N1019">
        <f>IF(F1019="",AVERAGE(Age),F1019)</f>
        <v>17</v>
      </c>
      <c r="O1019">
        <f>IF(J1019="",AVERAGE(Fare),J1019)</f>
        <v>16.100000000000001</v>
      </c>
      <c r="P1019">
        <f>COUNTIFS(Ticket,I1019)</f>
        <v>2</v>
      </c>
      <c r="Q1019">
        <f t="shared" si="77"/>
        <v>8.0500000000000007</v>
      </c>
      <c r="R1019">
        <f t="shared" si="78"/>
        <v>2</v>
      </c>
      <c r="S1019">
        <f t="shared" si="79"/>
        <v>0.80500000000000005</v>
      </c>
      <c r="T1019">
        <f t="shared" si="80"/>
        <v>2.2428571428571429</v>
      </c>
    </row>
    <row r="1020" spans="1:20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76"/>
        <v>Man</v>
      </c>
      <c r="N1020">
        <f>IF(F1020="",AVERAGE(Age),F1020)</f>
        <v>22</v>
      </c>
      <c r="O1020">
        <f>IF(J1020="",AVERAGE(Fare),J1020)</f>
        <v>7.7957999999999998</v>
      </c>
      <c r="P1020">
        <f>COUNTIFS(Ticket,I1020)</f>
        <v>1</v>
      </c>
      <c r="Q1020">
        <f t="shared" si="77"/>
        <v>7.7957999999999998</v>
      </c>
      <c r="R1020">
        <f t="shared" si="78"/>
        <v>1</v>
      </c>
      <c r="S1020">
        <f t="shared" si="79"/>
        <v>0.77957999999999994</v>
      </c>
      <c r="T1020">
        <f t="shared" si="80"/>
        <v>1.3142857142857143</v>
      </c>
    </row>
    <row r="1021" spans="1:20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76"/>
        <v>Women</v>
      </c>
      <c r="N1021">
        <f>IF(F1021="",AVERAGE(Age),F1021)</f>
        <v>29.881137667304014</v>
      </c>
      <c r="O1021">
        <f>IF(J1021="",AVERAGE(Fare),J1021)</f>
        <v>23.25</v>
      </c>
      <c r="P1021">
        <f>COUNTIFS(Ticket,I1021)</f>
        <v>3</v>
      </c>
      <c r="Q1021">
        <f t="shared" si="77"/>
        <v>7.75</v>
      </c>
      <c r="R1021">
        <f t="shared" si="78"/>
        <v>3</v>
      </c>
      <c r="S1021">
        <f t="shared" si="79"/>
        <v>0.77500000000000002</v>
      </c>
      <c r="T1021">
        <f t="shared" si="80"/>
        <v>3.4268733952472004</v>
      </c>
    </row>
    <row r="1022" spans="1:20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76"/>
        <v>Man</v>
      </c>
      <c r="N1022">
        <f>IF(F1022="",AVERAGE(Age),F1022)</f>
        <v>42</v>
      </c>
      <c r="O1022">
        <f>IF(J1022="",AVERAGE(Fare),J1022)</f>
        <v>13</v>
      </c>
      <c r="P1022">
        <f>COUNTIFS(Ticket,I1022)</f>
        <v>1</v>
      </c>
      <c r="Q1022">
        <f t="shared" si="77"/>
        <v>13</v>
      </c>
      <c r="R1022">
        <f t="shared" si="78"/>
        <v>1</v>
      </c>
      <c r="S1022">
        <f t="shared" si="79"/>
        <v>1.3</v>
      </c>
      <c r="T1022">
        <f t="shared" si="80"/>
        <v>1.6</v>
      </c>
    </row>
    <row r="1023" spans="1:20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76"/>
        <v>Man</v>
      </c>
      <c r="N1023">
        <f>IF(F1023="",AVERAGE(Age),F1023)</f>
        <v>24</v>
      </c>
      <c r="O1023">
        <f>IF(J1023="",AVERAGE(Fare),J1023)</f>
        <v>8.0500000000000007</v>
      </c>
      <c r="P1023">
        <f>COUNTIFS(Ticket,I1023)</f>
        <v>1</v>
      </c>
      <c r="Q1023">
        <f t="shared" si="77"/>
        <v>8.0500000000000007</v>
      </c>
      <c r="R1023">
        <f t="shared" si="78"/>
        <v>1</v>
      </c>
      <c r="S1023">
        <f t="shared" si="79"/>
        <v>0.80500000000000005</v>
      </c>
      <c r="T1023">
        <f t="shared" si="80"/>
        <v>1.342857142857143</v>
      </c>
    </row>
    <row r="1024" spans="1:20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76"/>
        <v>Man</v>
      </c>
      <c r="N1024">
        <f>IF(F1024="",AVERAGE(Age),F1024)</f>
        <v>32</v>
      </c>
      <c r="O1024">
        <f>IF(J1024="",AVERAGE(Fare),J1024)</f>
        <v>8.0500000000000007</v>
      </c>
      <c r="P1024">
        <f>COUNTIFS(Ticket,I1024)</f>
        <v>1</v>
      </c>
      <c r="Q1024">
        <f t="shared" si="77"/>
        <v>8.0500000000000007</v>
      </c>
      <c r="R1024">
        <f t="shared" si="78"/>
        <v>1</v>
      </c>
      <c r="S1024">
        <f t="shared" si="79"/>
        <v>0.80500000000000005</v>
      </c>
      <c r="T1024">
        <f t="shared" si="80"/>
        <v>1.4571428571428571</v>
      </c>
    </row>
    <row r="1025" spans="1:20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76"/>
        <v>Man</v>
      </c>
      <c r="N1025">
        <f>IF(F1025="",AVERAGE(Age),F1025)</f>
        <v>53</v>
      </c>
      <c r="O1025">
        <f>IF(J1025="",AVERAGE(Fare),J1025)</f>
        <v>28.5</v>
      </c>
      <c r="P1025">
        <f>COUNTIFS(Ticket,I1025)</f>
        <v>1</v>
      </c>
      <c r="Q1025">
        <f t="shared" si="77"/>
        <v>28.5</v>
      </c>
      <c r="R1025">
        <f t="shared" si="78"/>
        <v>1</v>
      </c>
      <c r="S1025">
        <f t="shared" si="79"/>
        <v>2.85</v>
      </c>
      <c r="T1025">
        <f t="shared" si="80"/>
        <v>1.7571428571428571</v>
      </c>
    </row>
    <row r="1026" spans="1:20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76"/>
        <v>Women</v>
      </c>
      <c r="N1026">
        <f>IF(F1026="",AVERAGE(Age),F1026)</f>
        <v>29.881137667304014</v>
      </c>
      <c r="O1026">
        <f>IF(J1026="",AVERAGE(Fare),J1026)</f>
        <v>25.466699999999999</v>
      </c>
      <c r="P1026">
        <f>COUNTIFS(Ticket,I1026)</f>
        <v>5</v>
      </c>
      <c r="Q1026">
        <f t="shared" si="77"/>
        <v>5.0933399999999995</v>
      </c>
      <c r="R1026">
        <f t="shared" si="78"/>
        <v>5</v>
      </c>
      <c r="S1026">
        <f t="shared" si="79"/>
        <v>0.50933399999999995</v>
      </c>
      <c r="T1026">
        <f t="shared" si="80"/>
        <v>5.4268733952471999</v>
      </c>
    </row>
    <row r="1027" spans="1:20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76"/>
        <v>Man</v>
      </c>
      <c r="N1027">
        <f>IF(F1027="",AVERAGE(Age),F1027)</f>
        <v>29.881137667304014</v>
      </c>
      <c r="O1027">
        <f>IF(J1027="",AVERAGE(Fare),J1027)</f>
        <v>6.4375</v>
      </c>
      <c r="P1027">
        <f>COUNTIFS(Ticket,I1027)</f>
        <v>1</v>
      </c>
      <c r="Q1027">
        <f t="shared" si="77"/>
        <v>6.4375</v>
      </c>
      <c r="R1027">
        <f t="shared" si="78"/>
        <v>2</v>
      </c>
      <c r="S1027">
        <f t="shared" si="79"/>
        <v>0.64375000000000004</v>
      </c>
      <c r="T1027">
        <f t="shared" si="80"/>
        <v>2.4268733952472004</v>
      </c>
    </row>
    <row r="1028" spans="1:20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81">IF(IFERROR(FIND("Master",D1028),0)&gt;0,"Boy",IF(E1028="female","Women","Man"))</f>
        <v>Man</v>
      </c>
      <c r="N1028">
        <f>IF(F1028="",AVERAGE(Age),F1028)</f>
        <v>43</v>
      </c>
      <c r="O1028">
        <f>IF(J1028="",AVERAGE(Fare),J1028)</f>
        <v>7.8958000000000004</v>
      </c>
      <c r="P1028">
        <f>COUNTIFS(Ticket,I1028)</f>
        <v>1</v>
      </c>
      <c r="Q1028">
        <f t="shared" ref="Q1028:Q1091" si="82">O1028/P1028</f>
        <v>7.8958000000000004</v>
      </c>
      <c r="R1028">
        <f t="shared" ref="R1028:R1091" si="83">SUM(G1028:H1028)+1</f>
        <v>1</v>
      </c>
      <c r="S1028">
        <f t="shared" ref="S1028:S1091" si="84">O1028/(P1028*10)</f>
        <v>0.78958000000000006</v>
      </c>
      <c r="T1028">
        <f t="shared" ref="T1028:T1091" si="85">R1028+(N1028/70)</f>
        <v>1.6142857142857143</v>
      </c>
    </row>
    <row r="1029" spans="1:20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81"/>
        <v>Man</v>
      </c>
      <c r="N1029">
        <f>IF(F1029="",AVERAGE(Age),F1029)</f>
        <v>24</v>
      </c>
      <c r="O1029">
        <f>IF(J1029="",AVERAGE(Fare),J1029)</f>
        <v>7.8541999999999996</v>
      </c>
      <c r="P1029">
        <f>COUNTIFS(Ticket,I1029)</f>
        <v>1</v>
      </c>
      <c r="Q1029">
        <f t="shared" si="82"/>
        <v>7.8541999999999996</v>
      </c>
      <c r="R1029">
        <f t="shared" si="83"/>
        <v>1</v>
      </c>
      <c r="S1029">
        <f t="shared" si="84"/>
        <v>0.78542000000000001</v>
      </c>
      <c r="T1029">
        <f t="shared" si="85"/>
        <v>1.342857142857143</v>
      </c>
    </row>
    <row r="1030" spans="1:20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81"/>
        <v>Man</v>
      </c>
      <c r="N1030">
        <f>IF(F1030="",AVERAGE(Age),F1030)</f>
        <v>26.5</v>
      </c>
      <c r="O1030">
        <f>IF(J1030="",AVERAGE(Fare),J1030)</f>
        <v>7.2249999999999996</v>
      </c>
      <c r="P1030">
        <f>COUNTIFS(Ticket,I1030)</f>
        <v>1</v>
      </c>
      <c r="Q1030">
        <f t="shared" si="82"/>
        <v>7.2249999999999996</v>
      </c>
      <c r="R1030">
        <f t="shared" si="83"/>
        <v>1</v>
      </c>
      <c r="S1030">
        <f t="shared" si="84"/>
        <v>0.72249999999999992</v>
      </c>
      <c r="T1030">
        <f t="shared" si="85"/>
        <v>1.3785714285714286</v>
      </c>
    </row>
    <row r="1031" spans="1:20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81"/>
        <v>Man</v>
      </c>
      <c r="N1031">
        <f>IF(F1031="",AVERAGE(Age),F1031)</f>
        <v>26</v>
      </c>
      <c r="O1031">
        <f>IF(J1031="",AVERAGE(Fare),J1031)</f>
        <v>13</v>
      </c>
      <c r="P1031">
        <f>COUNTIFS(Ticket,I1031)</f>
        <v>1</v>
      </c>
      <c r="Q1031">
        <f t="shared" si="82"/>
        <v>13</v>
      </c>
      <c r="R1031">
        <f t="shared" si="83"/>
        <v>1</v>
      </c>
      <c r="S1031">
        <f t="shared" si="84"/>
        <v>1.3</v>
      </c>
      <c r="T1031">
        <f t="shared" si="85"/>
        <v>1.3714285714285714</v>
      </c>
    </row>
    <row r="1032" spans="1:20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81"/>
        <v>Women</v>
      </c>
      <c r="N1032">
        <f>IF(F1032="",AVERAGE(Age),F1032)</f>
        <v>23</v>
      </c>
      <c r="O1032">
        <f>IF(J1032="",AVERAGE(Fare),J1032)</f>
        <v>8.0500000000000007</v>
      </c>
      <c r="P1032">
        <f>COUNTIFS(Ticket,I1032)</f>
        <v>1</v>
      </c>
      <c r="Q1032">
        <f t="shared" si="82"/>
        <v>8.0500000000000007</v>
      </c>
      <c r="R1032">
        <f t="shared" si="83"/>
        <v>1</v>
      </c>
      <c r="S1032">
        <f t="shared" si="84"/>
        <v>0.80500000000000005</v>
      </c>
      <c r="T1032">
        <f t="shared" si="85"/>
        <v>1.3285714285714285</v>
      </c>
    </row>
    <row r="1033" spans="1:20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81"/>
        <v>Man</v>
      </c>
      <c r="N1033">
        <f>IF(F1033="",AVERAGE(Age),F1033)</f>
        <v>40</v>
      </c>
      <c r="O1033">
        <f>IF(J1033="",AVERAGE(Fare),J1033)</f>
        <v>46.9</v>
      </c>
      <c r="P1033">
        <f>COUNTIFS(Ticket,I1033)</f>
        <v>8</v>
      </c>
      <c r="Q1033">
        <f t="shared" si="82"/>
        <v>5.8624999999999998</v>
      </c>
      <c r="R1033">
        <f t="shared" si="83"/>
        <v>8</v>
      </c>
      <c r="S1033">
        <f t="shared" si="84"/>
        <v>0.58624999999999994</v>
      </c>
      <c r="T1033">
        <f t="shared" si="85"/>
        <v>8.5714285714285712</v>
      </c>
    </row>
    <row r="1034" spans="1:20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81"/>
        <v>Women</v>
      </c>
      <c r="N1034">
        <f>IF(F1034="",AVERAGE(Age),F1034)</f>
        <v>10</v>
      </c>
      <c r="O1034">
        <f>IF(J1034="",AVERAGE(Fare),J1034)</f>
        <v>46.9</v>
      </c>
      <c r="P1034">
        <f>COUNTIFS(Ticket,I1034)</f>
        <v>8</v>
      </c>
      <c r="Q1034">
        <f t="shared" si="82"/>
        <v>5.8624999999999998</v>
      </c>
      <c r="R1034">
        <f t="shared" si="83"/>
        <v>8</v>
      </c>
      <c r="S1034">
        <f t="shared" si="84"/>
        <v>0.58624999999999994</v>
      </c>
      <c r="T1034">
        <f t="shared" si="85"/>
        <v>8.1428571428571423</v>
      </c>
    </row>
    <row r="1035" spans="1:20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81"/>
        <v>Women</v>
      </c>
      <c r="N1035">
        <f>IF(F1035="",AVERAGE(Age),F1035)</f>
        <v>33</v>
      </c>
      <c r="O1035">
        <f>IF(J1035="",AVERAGE(Fare),J1035)</f>
        <v>151.55000000000001</v>
      </c>
      <c r="P1035">
        <f>COUNTIFS(Ticket,I1035)</f>
        <v>6</v>
      </c>
      <c r="Q1035">
        <f t="shared" si="82"/>
        <v>25.258333333333336</v>
      </c>
      <c r="R1035">
        <f t="shared" si="83"/>
        <v>1</v>
      </c>
      <c r="S1035">
        <f t="shared" si="84"/>
        <v>2.5258333333333334</v>
      </c>
      <c r="T1035">
        <f t="shared" si="85"/>
        <v>1.4714285714285715</v>
      </c>
    </row>
    <row r="1036" spans="1:20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81"/>
        <v>Man</v>
      </c>
      <c r="N1036">
        <f>IF(F1036="",AVERAGE(Age),F1036)</f>
        <v>61</v>
      </c>
      <c r="O1036">
        <f>IF(J1036="",AVERAGE(Fare),J1036)</f>
        <v>262.375</v>
      </c>
      <c r="P1036">
        <f>COUNTIFS(Ticket,I1036)</f>
        <v>7</v>
      </c>
      <c r="Q1036">
        <f t="shared" si="82"/>
        <v>37.482142857142854</v>
      </c>
      <c r="R1036">
        <f t="shared" si="83"/>
        <v>5</v>
      </c>
      <c r="S1036">
        <f t="shared" si="84"/>
        <v>3.7482142857142855</v>
      </c>
      <c r="T1036">
        <f t="shared" si="85"/>
        <v>5.8714285714285719</v>
      </c>
    </row>
    <row r="1037" spans="1:20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81"/>
        <v>Man</v>
      </c>
      <c r="N1037">
        <f>IF(F1037="",AVERAGE(Age),F1037)</f>
        <v>28</v>
      </c>
      <c r="O1037">
        <f>IF(J1037="",AVERAGE(Fare),J1037)</f>
        <v>26</v>
      </c>
      <c r="P1037">
        <f>COUNTIFS(Ticket,I1037)</f>
        <v>2</v>
      </c>
      <c r="Q1037">
        <f t="shared" si="82"/>
        <v>13</v>
      </c>
      <c r="R1037">
        <f t="shared" si="83"/>
        <v>1</v>
      </c>
      <c r="S1037">
        <f t="shared" si="84"/>
        <v>1.3</v>
      </c>
      <c r="T1037">
        <f t="shared" si="85"/>
        <v>1.4</v>
      </c>
    </row>
    <row r="1038" spans="1:20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81"/>
        <v>Man</v>
      </c>
      <c r="N1038">
        <f>IF(F1038="",AVERAGE(Age),F1038)</f>
        <v>42</v>
      </c>
      <c r="O1038">
        <f>IF(J1038="",AVERAGE(Fare),J1038)</f>
        <v>26.55</v>
      </c>
      <c r="P1038">
        <f>COUNTIFS(Ticket,I1038)</f>
        <v>1</v>
      </c>
      <c r="Q1038">
        <f t="shared" si="82"/>
        <v>26.55</v>
      </c>
      <c r="R1038">
        <f t="shared" si="83"/>
        <v>1</v>
      </c>
      <c r="S1038">
        <f t="shared" si="84"/>
        <v>2.6550000000000002</v>
      </c>
      <c r="T1038">
        <f t="shared" si="85"/>
        <v>1.6</v>
      </c>
    </row>
    <row r="1039" spans="1:20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81"/>
        <v>Man</v>
      </c>
      <c r="N1039">
        <f>IF(F1039="",AVERAGE(Age),F1039)</f>
        <v>31</v>
      </c>
      <c r="O1039">
        <f>IF(J1039="",AVERAGE(Fare),J1039)</f>
        <v>18</v>
      </c>
      <c r="P1039">
        <f>COUNTIFS(Ticket,I1039)</f>
        <v>2</v>
      </c>
      <c r="Q1039">
        <f t="shared" si="82"/>
        <v>9</v>
      </c>
      <c r="R1039">
        <f t="shared" si="83"/>
        <v>4</v>
      </c>
      <c r="S1039">
        <f t="shared" si="84"/>
        <v>0.9</v>
      </c>
      <c r="T1039">
        <f t="shared" si="85"/>
        <v>4.4428571428571431</v>
      </c>
    </row>
    <row r="1040" spans="1:20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81"/>
        <v>Man</v>
      </c>
      <c r="N1040">
        <f>IF(F1040="",AVERAGE(Age),F1040)</f>
        <v>29.881137667304014</v>
      </c>
      <c r="O1040">
        <f>IF(J1040="",AVERAGE(Fare),J1040)</f>
        <v>51.862499999999997</v>
      </c>
      <c r="P1040">
        <f>COUNTIFS(Ticket,I1040)</f>
        <v>2</v>
      </c>
      <c r="Q1040">
        <f t="shared" si="82"/>
        <v>25.931249999999999</v>
      </c>
      <c r="R1040">
        <f t="shared" si="83"/>
        <v>1</v>
      </c>
      <c r="S1040">
        <f t="shared" si="84"/>
        <v>2.5931249999999997</v>
      </c>
      <c r="T1040">
        <f t="shared" si="85"/>
        <v>1.4268733952472001</v>
      </c>
    </row>
    <row r="1041" spans="1:20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81"/>
        <v>Man</v>
      </c>
      <c r="N1041">
        <f>IF(F1041="",AVERAGE(Age),F1041)</f>
        <v>22</v>
      </c>
      <c r="O1041">
        <f>IF(J1041="",AVERAGE(Fare),J1041)</f>
        <v>8.0500000000000007</v>
      </c>
      <c r="P1041">
        <f>COUNTIFS(Ticket,I1041)</f>
        <v>1</v>
      </c>
      <c r="Q1041">
        <f t="shared" si="82"/>
        <v>8.0500000000000007</v>
      </c>
      <c r="R1041">
        <f t="shared" si="83"/>
        <v>1</v>
      </c>
      <c r="S1041">
        <f t="shared" si="84"/>
        <v>0.80500000000000005</v>
      </c>
      <c r="T1041">
        <f t="shared" si="85"/>
        <v>1.3142857142857143</v>
      </c>
    </row>
    <row r="1042" spans="1:20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81"/>
        <v>Man</v>
      </c>
      <c r="N1042">
        <f>IF(F1042="",AVERAGE(Age),F1042)</f>
        <v>29.881137667304014</v>
      </c>
      <c r="O1042">
        <f>IF(J1042="",AVERAGE(Fare),J1042)</f>
        <v>26.55</v>
      </c>
      <c r="P1042">
        <f>COUNTIFS(Ticket,I1042)</f>
        <v>1</v>
      </c>
      <c r="Q1042">
        <f t="shared" si="82"/>
        <v>26.55</v>
      </c>
      <c r="R1042">
        <f t="shared" si="83"/>
        <v>1</v>
      </c>
      <c r="S1042">
        <f t="shared" si="84"/>
        <v>2.6550000000000002</v>
      </c>
      <c r="T1042">
        <f t="shared" si="85"/>
        <v>1.4268733952472001</v>
      </c>
    </row>
    <row r="1043" spans="1:20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81"/>
        <v>Man</v>
      </c>
      <c r="N1043">
        <f>IF(F1043="",AVERAGE(Age),F1043)</f>
        <v>30</v>
      </c>
      <c r="O1043">
        <f>IF(J1043="",AVERAGE(Fare),J1043)</f>
        <v>26</v>
      </c>
      <c r="P1043">
        <f>COUNTIFS(Ticket,I1043)</f>
        <v>2</v>
      </c>
      <c r="Q1043">
        <f t="shared" si="82"/>
        <v>13</v>
      </c>
      <c r="R1043">
        <f t="shared" si="83"/>
        <v>3</v>
      </c>
      <c r="S1043">
        <f t="shared" si="84"/>
        <v>1.3</v>
      </c>
      <c r="T1043">
        <f t="shared" si="85"/>
        <v>3.4285714285714284</v>
      </c>
    </row>
    <row r="1044" spans="1:20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81"/>
        <v>Women</v>
      </c>
      <c r="N1044">
        <f>IF(F1044="",AVERAGE(Age),F1044)</f>
        <v>23</v>
      </c>
      <c r="O1044">
        <f>IF(J1044="",AVERAGE(Fare),J1044)</f>
        <v>83.158299999999997</v>
      </c>
      <c r="P1044">
        <f>COUNTIFS(Ticket,I1044)</f>
        <v>3</v>
      </c>
      <c r="Q1044">
        <f t="shared" si="82"/>
        <v>27.719433333333331</v>
      </c>
      <c r="R1044">
        <f t="shared" si="83"/>
        <v>2</v>
      </c>
      <c r="S1044">
        <f t="shared" si="84"/>
        <v>2.7719433333333332</v>
      </c>
      <c r="T1044">
        <f t="shared" si="85"/>
        <v>2.3285714285714287</v>
      </c>
    </row>
    <row r="1045" spans="1:20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81"/>
        <v>Man</v>
      </c>
      <c r="N1045">
        <f>IF(F1045="",AVERAGE(Age),F1045)</f>
        <v>29.881137667304014</v>
      </c>
      <c r="O1045">
        <f>IF(J1045="",AVERAGE(Fare),J1045)</f>
        <v>7.8958000000000004</v>
      </c>
      <c r="P1045">
        <f>COUNTIFS(Ticket,I1045)</f>
        <v>1</v>
      </c>
      <c r="Q1045">
        <f t="shared" si="82"/>
        <v>7.8958000000000004</v>
      </c>
      <c r="R1045">
        <f t="shared" si="83"/>
        <v>1</v>
      </c>
      <c r="S1045">
        <f t="shared" si="84"/>
        <v>0.78958000000000006</v>
      </c>
      <c r="T1045">
        <f t="shared" si="85"/>
        <v>1.4268733952472001</v>
      </c>
    </row>
    <row r="1046" spans="1:20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81"/>
        <v>Man</v>
      </c>
      <c r="N1046">
        <f>IF(F1046="",AVERAGE(Age),F1046)</f>
        <v>60.5</v>
      </c>
      <c r="O1046">
        <f>IF(J1046="",AVERAGE(Fare),J1046)</f>
        <v>33.2954792813456</v>
      </c>
      <c r="P1046">
        <f>COUNTIFS(Ticket,I1046)</f>
        <v>1</v>
      </c>
      <c r="Q1046">
        <f t="shared" si="82"/>
        <v>33.2954792813456</v>
      </c>
      <c r="R1046">
        <f t="shared" si="83"/>
        <v>1</v>
      </c>
      <c r="S1046">
        <f t="shared" si="84"/>
        <v>3.3295479281345601</v>
      </c>
      <c r="T1046">
        <f t="shared" si="85"/>
        <v>1.8642857142857143</v>
      </c>
    </row>
    <row r="1047" spans="1:20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81"/>
        <v>Women</v>
      </c>
      <c r="N1047">
        <f>IF(F1047="",AVERAGE(Age),F1047)</f>
        <v>36</v>
      </c>
      <c r="O1047">
        <f>IF(J1047="",AVERAGE(Fare),J1047)</f>
        <v>12.183299999999999</v>
      </c>
      <c r="P1047">
        <f>COUNTIFS(Ticket,I1047)</f>
        <v>2</v>
      </c>
      <c r="Q1047">
        <f t="shared" si="82"/>
        <v>6.0916499999999996</v>
      </c>
      <c r="R1047">
        <f t="shared" si="83"/>
        <v>3</v>
      </c>
      <c r="S1047">
        <f t="shared" si="84"/>
        <v>0.60916499999999996</v>
      </c>
      <c r="T1047">
        <f t="shared" si="85"/>
        <v>3.5142857142857142</v>
      </c>
    </row>
    <row r="1048" spans="1:20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81"/>
        <v>Boy</v>
      </c>
      <c r="N1048">
        <f>IF(F1048="",AVERAGE(Age),F1048)</f>
        <v>13</v>
      </c>
      <c r="O1048">
        <f>IF(J1048="",AVERAGE(Fare),J1048)</f>
        <v>31.387499999999999</v>
      </c>
      <c r="P1048">
        <f>COUNTIFS(Ticket,I1048)</f>
        <v>7</v>
      </c>
      <c r="Q1048">
        <f t="shared" si="82"/>
        <v>4.4839285714285717</v>
      </c>
      <c r="R1048">
        <f t="shared" si="83"/>
        <v>7</v>
      </c>
      <c r="S1048">
        <f t="shared" si="84"/>
        <v>0.44839285714285715</v>
      </c>
      <c r="T1048">
        <f t="shared" si="85"/>
        <v>7.1857142857142859</v>
      </c>
    </row>
    <row r="1049" spans="1:20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81"/>
        <v>Man</v>
      </c>
      <c r="N1049">
        <f>IF(F1049="",AVERAGE(Age),F1049)</f>
        <v>24</v>
      </c>
      <c r="O1049">
        <f>IF(J1049="",AVERAGE(Fare),J1049)</f>
        <v>7.55</v>
      </c>
      <c r="P1049">
        <f>COUNTIFS(Ticket,I1049)</f>
        <v>1</v>
      </c>
      <c r="Q1049">
        <f t="shared" si="82"/>
        <v>7.55</v>
      </c>
      <c r="R1049">
        <f t="shared" si="83"/>
        <v>1</v>
      </c>
      <c r="S1049">
        <f t="shared" si="84"/>
        <v>0.755</v>
      </c>
      <c r="T1049">
        <f t="shared" si="85"/>
        <v>1.342857142857143</v>
      </c>
    </row>
    <row r="1050" spans="1:20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81"/>
        <v>Women</v>
      </c>
      <c r="N1050">
        <f>IF(F1050="",AVERAGE(Age),F1050)</f>
        <v>29</v>
      </c>
      <c r="O1050">
        <f>IF(J1050="",AVERAGE(Fare),J1050)</f>
        <v>221.7792</v>
      </c>
      <c r="P1050">
        <f>COUNTIFS(Ticket,I1050)</f>
        <v>4</v>
      </c>
      <c r="Q1050">
        <f t="shared" si="82"/>
        <v>55.444800000000001</v>
      </c>
      <c r="R1050">
        <f t="shared" si="83"/>
        <v>1</v>
      </c>
      <c r="S1050">
        <f t="shared" si="84"/>
        <v>5.5444800000000001</v>
      </c>
      <c r="T1050">
        <f t="shared" si="85"/>
        <v>1.4142857142857144</v>
      </c>
    </row>
    <row r="1051" spans="1:20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81"/>
        <v>Women</v>
      </c>
      <c r="N1051">
        <f>IF(F1051="",AVERAGE(Age),F1051)</f>
        <v>23</v>
      </c>
      <c r="O1051">
        <f>IF(J1051="",AVERAGE(Fare),J1051)</f>
        <v>7.8541999999999996</v>
      </c>
      <c r="P1051">
        <f>COUNTIFS(Ticket,I1051)</f>
        <v>1</v>
      </c>
      <c r="Q1051">
        <f t="shared" si="82"/>
        <v>7.8541999999999996</v>
      </c>
      <c r="R1051">
        <f t="shared" si="83"/>
        <v>1</v>
      </c>
      <c r="S1051">
        <f t="shared" si="84"/>
        <v>0.78542000000000001</v>
      </c>
      <c r="T1051">
        <f t="shared" si="85"/>
        <v>1.3285714285714285</v>
      </c>
    </row>
    <row r="1052" spans="1:20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81"/>
        <v>Man</v>
      </c>
      <c r="N1052">
        <f>IF(F1052="",AVERAGE(Age),F1052)</f>
        <v>42</v>
      </c>
      <c r="O1052">
        <f>IF(J1052="",AVERAGE(Fare),J1052)</f>
        <v>26.55</v>
      </c>
      <c r="P1052">
        <f>COUNTIFS(Ticket,I1052)</f>
        <v>1</v>
      </c>
      <c r="Q1052">
        <f t="shared" si="82"/>
        <v>26.55</v>
      </c>
      <c r="R1052">
        <f t="shared" si="83"/>
        <v>1</v>
      </c>
      <c r="S1052">
        <f t="shared" si="84"/>
        <v>2.6550000000000002</v>
      </c>
      <c r="T1052">
        <f t="shared" si="85"/>
        <v>1.6</v>
      </c>
    </row>
    <row r="1053" spans="1:20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81"/>
        <v>Women</v>
      </c>
      <c r="N1053">
        <f>IF(F1053="",AVERAGE(Age),F1053)</f>
        <v>26</v>
      </c>
      <c r="O1053">
        <f>IF(J1053="",AVERAGE(Fare),J1053)</f>
        <v>13.775</v>
      </c>
      <c r="P1053">
        <f>COUNTIFS(Ticket,I1053)</f>
        <v>3</v>
      </c>
      <c r="Q1053">
        <f t="shared" si="82"/>
        <v>4.5916666666666668</v>
      </c>
      <c r="R1053">
        <f t="shared" si="83"/>
        <v>3</v>
      </c>
      <c r="S1053">
        <f t="shared" si="84"/>
        <v>0.45916666666666667</v>
      </c>
      <c r="T1053">
        <f t="shared" si="85"/>
        <v>3.3714285714285714</v>
      </c>
    </row>
    <row r="1054" spans="1:20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81"/>
        <v>Women</v>
      </c>
      <c r="N1054">
        <f>IF(F1054="",AVERAGE(Age),F1054)</f>
        <v>29.881137667304014</v>
      </c>
      <c r="O1054">
        <f>IF(J1054="",AVERAGE(Fare),J1054)</f>
        <v>7.7332999999999998</v>
      </c>
      <c r="P1054">
        <f>COUNTIFS(Ticket,I1054)</f>
        <v>1</v>
      </c>
      <c r="Q1054">
        <f t="shared" si="82"/>
        <v>7.7332999999999998</v>
      </c>
      <c r="R1054">
        <f t="shared" si="83"/>
        <v>1</v>
      </c>
      <c r="S1054">
        <f t="shared" si="84"/>
        <v>0.77332999999999996</v>
      </c>
      <c r="T1054">
        <f t="shared" si="85"/>
        <v>1.4268733952472001</v>
      </c>
    </row>
    <row r="1055" spans="1:20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81"/>
        <v>Boy</v>
      </c>
      <c r="N1055">
        <f>IF(F1055="",AVERAGE(Age),F1055)</f>
        <v>7</v>
      </c>
      <c r="O1055">
        <f>IF(J1055="",AVERAGE(Fare),J1055)</f>
        <v>15.245799999999999</v>
      </c>
      <c r="P1055">
        <f>COUNTIFS(Ticket,I1055)</f>
        <v>3</v>
      </c>
      <c r="Q1055">
        <f t="shared" si="82"/>
        <v>5.0819333333333327</v>
      </c>
      <c r="R1055">
        <f t="shared" si="83"/>
        <v>3</v>
      </c>
      <c r="S1055">
        <f t="shared" si="84"/>
        <v>0.50819333333333327</v>
      </c>
      <c r="T1055">
        <f t="shared" si="85"/>
        <v>3.1</v>
      </c>
    </row>
    <row r="1056" spans="1:20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81"/>
        <v>Women</v>
      </c>
      <c r="N1056">
        <f>IF(F1056="",AVERAGE(Age),F1056)</f>
        <v>26</v>
      </c>
      <c r="O1056">
        <f>IF(J1056="",AVERAGE(Fare),J1056)</f>
        <v>13.5</v>
      </c>
      <c r="P1056">
        <f>COUNTIFS(Ticket,I1056)</f>
        <v>1</v>
      </c>
      <c r="Q1056">
        <f t="shared" si="82"/>
        <v>13.5</v>
      </c>
      <c r="R1056">
        <f t="shared" si="83"/>
        <v>1</v>
      </c>
      <c r="S1056">
        <f t="shared" si="84"/>
        <v>1.35</v>
      </c>
      <c r="T1056">
        <f t="shared" si="85"/>
        <v>1.3714285714285714</v>
      </c>
    </row>
    <row r="1057" spans="1:20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81"/>
        <v>Man</v>
      </c>
      <c r="N1057">
        <f>IF(F1057="",AVERAGE(Age),F1057)</f>
        <v>29.881137667304014</v>
      </c>
      <c r="O1057">
        <f>IF(J1057="",AVERAGE(Fare),J1057)</f>
        <v>7</v>
      </c>
      <c r="P1057">
        <f>COUNTIFS(Ticket,I1057)</f>
        <v>1</v>
      </c>
      <c r="Q1057">
        <f t="shared" si="82"/>
        <v>7</v>
      </c>
      <c r="R1057">
        <f t="shared" si="83"/>
        <v>1</v>
      </c>
      <c r="S1057">
        <f t="shared" si="84"/>
        <v>0.7</v>
      </c>
      <c r="T1057">
        <f t="shared" si="85"/>
        <v>1.4268733952472001</v>
      </c>
    </row>
    <row r="1058" spans="1:20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81"/>
        <v>Man</v>
      </c>
      <c r="N1058">
        <f>IF(F1058="",AVERAGE(Age),F1058)</f>
        <v>41</v>
      </c>
      <c r="O1058">
        <f>IF(J1058="",AVERAGE(Fare),J1058)</f>
        <v>13</v>
      </c>
      <c r="P1058">
        <f>COUNTIFS(Ticket,I1058)</f>
        <v>1</v>
      </c>
      <c r="Q1058">
        <f t="shared" si="82"/>
        <v>13</v>
      </c>
      <c r="R1058">
        <f t="shared" si="83"/>
        <v>1</v>
      </c>
      <c r="S1058">
        <f t="shared" si="84"/>
        <v>1.3</v>
      </c>
      <c r="T1058">
        <f t="shared" si="85"/>
        <v>1.5857142857142859</v>
      </c>
    </row>
    <row r="1059" spans="1:20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81"/>
        <v>Women</v>
      </c>
      <c r="N1059">
        <f>IF(F1059="",AVERAGE(Age),F1059)</f>
        <v>26</v>
      </c>
      <c r="O1059">
        <f>IF(J1059="",AVERAGE(Fare),J1059)</f>
        <v>22.024999999999999</v>
      </c>
      <c r="P1059">
        <f>COUNTIFS(Ticket,I1059)</f>
        <v>3</v>
      </c>
      <c r="Q1059">
        <f t="shared" si="82"/>
        <v>7.3416666666666659</v>
      </c>
      <c r="R1059">
        <f t="shared" si="83"/>
        <v>3</v>
      </c>
      <c r="S1059">
        <f t="shared" si="84"/>
        <v>0.73416666666666663</v>
      </c>
      <c r="T1059">
        <f t="shared" si="85"/>
        <v>3.3714285714285714</v>
      </c>
    </row>
    <row r="1060" spans="1:20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81"/>
        <v>Man</v>
      </c>
      <c r="N1060">
        <f>IF(F1060="",AVERAGE(Age),F1060)</f>
        <v>48</v>
      </c>
      <c r="O1060">
        <f>IF(J1060="",AVERAGE(Fare),J1060)</f>
        <v>50.495800000000003</v>
      </c>
      <c r="P1060">
        <f>COUNTIFS(Ticket,I1060)</f>
        <v>1</v>
      </c>
      <c r="Q1060">
        <f t="shared" si="82"/>
        <v>50.495800000000003</v>
      </c>
      <c r="R1060">
        <f t="shared" si="83"/>
        <v>1</v>
      </c>
      <c r="S1060">
        <f t="shared" si="84"/>
        <v>5.0495800000000006</v>
      </c>
      <c r="T1060">
        <f t="shared" si="85"/>
        <v>1.6857142857142857</v>
      </c>
    </row>
    <row r="1061" spans="1:20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81"/>
        <v>Man</v>
      </c>
      <c r="N1061">
        <f>IF(F1061="",AVERAGE(Age),F1061)</f>
        <v>18</v>
      </c>
      <c r="O1061">
        <f>IF(J1061="",AVERAGE(Fare),J1061)</f>
        <v>34.375</v>
      </c>
      <c r="P1061">
        <f>COUNTIFS(Ticket,I1061)</f>
        <v>5</v>
      </c>
      <c r="Q1061">
        <f t="shared" si="82"/>
        <v>6.875</v>
      </c>
      <c r="R1061">
        <f t="shared" si="83"/>
        <v>5</v>
      </c>
      <c r="S1061">
        <f t="shared" si="84"/>
        <v>0.6875</v>
      </c>
      <c r="T1061">
        <f t="shared" si="85"/>
        <v>5.2571428571428571</v>
      </c>
    </row>
    <row r="1062" spans="1:20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81"/>
        <v>Women</v>
      </c>
      <c r="N1062">
        <f>IF(F1062="",AVERAGE(Age),F1062)</f>
        <v>29.881137667304014</v>
      </c>
      <c r="O1062">
        <f>IF(J1062="",AVERAGE(Fare),J1062)</f>
        <v>27.720800000000001</v>
      </c>
      <c r="P1062">
        <f>COUNTIFS(Ticket,I1062)</f>
        <v>1</v>
      </c>
      <c r="Q1062">
        <f t="shared" si="82"/>
        <v>27.720800000000001</v>
      </c>
      <c r="R1062">
        <f t="shared" si="83"/>
        <v>1</v>
      </c>
      <c r="S1062">
        <f t="shared" si="84"/>
        <v>2.7720799999999999</v>
      </c>
      <c r="T1062">
        <f t="shared" si="85"/>
        <v>1.4268733952472001</v>
      </c>
    </row>
    <row r="1063" spans="1:20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81"/>
        <v>Women</v>
      </c>
      <c r="N1063">
        <f>IF(F1063="",AVERAGE(Age),F1063)</f>
        <v>22</v>
      </c>
      <c r="O1063">
        <f>IF(J1063="",AVERAGE(Fare),J1063)</f>
        <v>8.9625000000000004</v>
      </c>
      <c r="P1063">
        <f>COUNTIFS(Ticket,I1063)</f>
        <v>1</v>
      </c>
      <c r="Q1063">
        <f t="shared" si="82"/>
        <v>8.9625000000000004</v>
      </c>
      <c r="R1063">
        <f t="shared" si="83"/>
        <v>1</v>
      </c>
      <c r="S1063">
        <f t="shared" si="84"/>
        <v>0.89624999999999999</v>
      </c>
      <c r="T1063">
        <f t="shared" si="85"/>
        <v>1.3142857142857143</v>
      </c>
    </row>
    <row r="1064" spans="1:20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81"/>
        <v>Man</v>
      </c>
      <c r="N1064">
        <f>IF(F1064="",AVERAGE(Age),F1064)</f>
        <v>29.881137667304014</v>
      </c>
      <c r="O1064">
        <f>IF(J1064="",AVERAGE(Fare),J1064)</f>
        <v>7.55</v>
      </c>
      <c r="P1064">
        <f>COUNTIFS(Ticket,I1064)</f>
        <v>1</v>
      </c>
      <c r="Q1064">
        <f t="shared" si="82"/>
        <v>7.55</v>
      </c>
      <c r="R1064">
        <f t="shared" si="83"/>
        <v>1</v>
      </c>
      <c r="S1064">
        <f t="shared" si="84"/>
        <v>0.755</v>
      </c>
      <c r="T1064">
        <f t="shared" si="85"/>
        <v>1.4268733952472001</v>
      </c>
    </row>
    <row r="1065" spans="1:20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81"/>
        <v>Man</v>
      </c>
      <c r="N1065">
        <f>IF(F1065="",AVERAGE(Age),F1065)</f>
        <v>27</v>
      </c>
      <c r="O1065">
        <f>IF(J1065="",AVERAGE(Fare),J1065)</f>
        <v>7.2249999999999996</v>
      </c>
      <c r="P1065">
        <f>COUNTIFS(Ticket,I1065)</f>
        <v>1</v>
      </c>
      <c r="Q1065">
        <f t="shared" si="82"/>
        <v>7.2249999999999996</v>
      </c>
      <c r="R1065">
        <f t="shared" si="83"/>
        <v>1</v>
      </c>
      <c r="S1065">
        <f t="shared" si="84"/>
        <v>0.72249999999999992</v>
      </c>
      <c r="T1065">
        <f t="shared" si="85"/>
        <v>1.3857142857142857</v>
      </c>
    </row>
    <row r="1066" spans="1:20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81"/>
        <v>Man</v>
      </c>
      <c r="N1066">
        <f>IF(F1066="",AVERAGE(Age),F1066)</f>
        <v>23</v>
      </c>
      <c r="O1066">
        <f>IF(J1066="",AVERAGE(Fare),J1066)</f>
        <v>13.9</v>
      </c>
      <c r="P1066">
        <f>COUNTIFS(Ticket,I1066)</f>
        <v>2</v>
      </c>
      <c r="Q1066">
        <f t="shared" si="82"/>
        <v>6.95</v>
      </c>
      <c r="R1066">
        <f t="shared" si="83"/>
        <v>2</v>
      </c>
      <c r="S1066">
        <f t="shared" si="84"/>
        <v>0.69500000000000006</v>
      </c>
      <c r="T1066">
        <f t="shared" si="85"/>
        <v>2.3285714285714287</v>
      </c>
    </row>
    <row r="1067" spans="1:20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81"/>
        <v>Man</v>
      </c>
      <c r="N1067">
        <f>IF(F1067="",AVERAGE(Age),F1067)</f>
        <v>29.881137667304014</v>
      </c>
      <c r="O1067">
        <f>IF(J1067="",AVERAGE(Fare),J1067)</f>
        <v>7.2291999999999996</v>
      </c>
      <c r="P1067">
        <f>COUNTIFS(Ticket,I1067)</f>
        <v>1</v>
      </c>
      <c r="Q1067">
        <f t="shared" si="82"/>
        <v>7.2291999999999996</v>
      </c>
      <c r="R1067">
        <f t="shared" si="83"/>
        <v>1</v>
      </c>
      <c r="S1067">
        <f t="shared" si="84"/>
        <v>0.72292000000000001</v>
      </c>
      <c r="T1067">
        <f t="shared" si="85"/>
        <v>1.4268733952472001</v>
      </c>
    </row>
    <row r="1068" spans="1:20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81"/>
        <v>Man</v>
      </c>
      <c r="N1068">
        <f>IF(F1068="",AVERAGE(Age),F1068)</f>
        <v>40</v>
      </c>
      <c r="O1068">
        <f>IF(J1068="",AVERAGE(Fare),J1068)</f>
        <v>31.387499999999999</v>
      </c>
      <c r="P1068">
        <f>COUNTIFS(Ticket,I1068)</f>
        <v>7</v>
      </c>
      <c r="Q1068">
        <f t="shared" si="82"/>
        <v>4.4839285714285717</v>
      </c>
      <c r="R1068">
        <f t="shared" si="83"/>
        <v>7</v>
      </c>
      <c r="S1068">
        <f t="shared" si="84"/>
        <v>0.44839285714285715</v>
      </c>
      <c r="T1068">
        <f t="shared" si="85"/>
        <v>7.5714285714285712</v>
      </c>
    </row>
    <row r="1069" spans="1:20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81"/>
        <v>Women</v>
      </c>
      <c r="N1069">
        <f>IF(F1069="",AVERAGE(Age),F1069)</f>
        <v>15</v>
      </c>
      <c r="O1069">
        <f>IF(J1069="",AVERAGE(Fare),J1069)</f>
        <v>39</v>
      </c>
      <c r="P1069">
        <f>COUNTIFS(Ticket,I1069)</f>
        <v>3</v>
      </c>
      <c r="Q1069">
        <f t="shared" si="82"/>
        <v>13</v>
      </c>
      <c r="R1069">
        <f t="shared" si="83"/>
        <v>3</v>
      </c>
      <c r="S1069">
        <f t="shared" si="84"/>
        <v>1.3</v>
      </c>
      <c r="T1069">
        <f t="shared" si="85"/>
        <v>3.2142857142857144</v>
      </c>
    </row>
    <row r="1070" spans="1:20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81"/>
        <v>Women</v>
      </c>
      <c r="N1070">
        <f>IF(F1070="",AVERAGE(Age),F1070)</f>
        <v>20</v>
      </c>
      <c r="O1070">
        <f>IF(J1070="",AVERAGE(Fare),J1070)</f>
        <v>36.75</v>
      </c>
      <c r="P1070">
        <f>COUNTIFS(Ticket,I1070)</f>
        <v>4</v>
      </c>
      <c r="Q1070">
        <f t="shared" si="82"/>
        <v>9.1875</v>
      </c>
      <c r="R1070">
        <f t="shared" si="83"/>
        <v>1</v>
      </c>
      <c r="S1070">
        <f t="shared" si="84"/>
        <v>0.91874999999999996</v>
      </c>
      <c r="T1070">
        <f t="shared" si="85"/>
        <v>1.2857142857142856</v>
      </c>
    </row>
    <row r="1071" spans="1:20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81"/>
        <v>Man</v>
      </c>
      <c r="N1071">
        <f>IF(F1071="",AVERAGE(Age),F1071)</f>
        <v>54</v>
      </c>
      <c r="O1071">
        <f>IF(J1071="",AVERAGE(Fare),J1071)</f>
        <v>55.441699999999997</v>
      </c>
      <c r="P1071">
        <f>COUNTIFS(Ticket,I1071)</f>
        <v>2</v>
      </c>
      <c r="Q1071">
        <f t="shared" si="82"/>
        <v>27.720849999999999</v>
      </c>
      <c r="R1071">
        <f t="shared" si="83"/>
        <v>2</v>
      </c>
      <c r="S1071">
        <f t="shared" si="84"/>
        <v>2.7720849999999997</v>
      </c>
      <c r="T1071">
        <f t="shared" si="85"/>
        <v>2.7714285714285714</v>
      </c>
    </row>
    <row r="1072" spans="1:20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81"/>
        <v>Women</v>
      </c>
      <c r="N1072">
        <f>IF(F1072="",AVERAGE(Age),F1072)</f>
        <v>36</v>
      </c>
      <c r="O1072">
        <f>IF(J1072="",AVERAGE(Fare),J1072)</f>
        <v>39</v>
      </c>
      <c r="P1072">
        <f>COUNTIFS(Ticket,I1072)</f>
        <v>4</v>
      </c>
      <c r="Q1072">
        <f t="shared" si="82"/>
        <v>9.75</v>
      </c>
      <c r="R1072">
        <f t="shared" si="83"/>
        <v>4</v>
      </c>
      <c r="S1072">
        <f t="shared" si="84"/>
        <v>0.97499999999999998</v>
      </c>
      <c r="T1072">
        <f t="shared" si="85"/>
        <v>4.5142857142857142</v>
      </c>
    </row>
    <row r="1073" spans="1:20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81"/>
        <v>Women</v>
      </c>
      <c r="N1073">
        <f>IF(F1073="",AVERAGE(Age),F1073)</f>
        <v>64</v>
      </c>
      <c r="O1073">
        <f>IF(J1073="",AVERAGE(Fare),J1073)</f>
        <v>83.158299999999997</v>
      </c>
      <c r="P1073">
        <f>COUNTIFS(Ticket,I1073)</f>
        <v>3</v>
      </c>
      <c r="Q1073">
        <f t="shared" si="82"/>
        <v>27.719433333333331</v>
      </c>
      <c r="R1073">
        <f t="shared" si="83"/>
        <v>3</v>
      </c>
      <c r="S1073">
        <f t="shared" si="84"/>
        <v>2.7719433333333332</v>
      </c>
      <c r="T1073">
        <f t="shared" si="85"/>
        <v>3.9142857142857141</v>
      </c>
    </row>
    <row r="1074" spans="1:20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81"/>
        <v>Man</v>
      </c>
      <c r="N1074">
        <f>IF(F1074="",AVERAGE(Age),F1074)</f>
        <v>30</v>
      </c>
      <c r="O1074">
        <f>IF(J1074="",AVERAGE(Fare),J1074)</f>
        <v>13</v>
      </c>
      <c r="P1074">
        <f>COUNTIFS(Ticket,I1074)</f>
        <v>1</v>
      </c>
      <c r="Q1074">
        <f t="shared" si="82"/>
        <v>13</v>
      </c>
      <c r="R1074">
        <f t="shared" si="83"/>
        <v>1</v>
      </c>
      <c r="S1074">
        <f t="shared" si="84"/>
        <v>1.3</v>
      </c>
      <c r="T1074">
        <f t="shared" si="85"/>
        <v>1.4285714285714286</v>
      </c>
    </row>
    <row r="1075" spans="1:20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81"/>
        <v>Man</v>
      </c>
      <c r="N1075">
        <f>IF(F1075="",AVERAGE(Age),F1075)</f>
        <v>37</v>
      </c>
      <c r="O1075">
        <f>IF(J1075="",AVERAGE(Fare),J1075)</f>
        <v>83.158299999999997</v>
      </c>
      <c r="P1075">
        <f>COUNTIFS(Ticket,I1075)</f>
        <v>3</v>
      </c>
      <c r="Q1075">
        <f t="shared" si="82"/>
        <v>27.719433333333331</v>
      </c>
      <c r="R1075">
        <f t="shared" si="83"/>
        <v>3</v>
      </c>
      <c r="S1075">
        <f t="shared" si="84"/>
        <v>2.7719433333333332</v>
      </c>
      <c r="T1075">
        <f t="shared" si="85"/>
        <v>3.5285714285714285</v>
      </c>
    </row>
    <row r="1076" spans="1:20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81"/>
        <v>Women</v>
      </c>
      <c r="N1076">
        <f>IF(F1076="",AVERAGE(Age),F1076)</f>
        <v>18</v>
      </c>
      <c r="O1076">
        <f>IF(J1076="",AVERAGE(Fare),J1076)</f>
        <v>53.1</v>
      </c>
      <c r="P1076">
        <f>COUNTIFS(Ticket,I1076)</f>
        <v>2</v>
      </c>
      <c r="Q1076">
        <f t="shared" si="82"/>
        <v>26.55</v>
      </c>
      <c r="R1076">
        <f t="shared" si="83"/>
        <v>2</v>
      </c>
      <c r="S1076">
        <f t="shared" si="84"/>
        <v>2.6550000000000002</v>
      </c>
      <c r="T1076">
        <f t="shared" si="85"/>
        <v>2.2571428571428571</v>
      </c>
    </row>
    <row r="1077" spans="1:20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81"/>
        <v>Man</v>
      </c>
      <c r="N1077">
        <f>IF(F1077="",AVERAGE(Age),F1077)</f>
        <v>29.881137667304014</v>
      </c>
      <c r="O1077">
        <f>IF(J1077="",AVERAGE(Fare),J1077)</f>
        <v>7.75</v>
      </c>
      <c r="P1077">
        <f>COUNTIFS(Ticket,I1077)</f>
        <v>1</v>
      </c>
      <c r="Q1077">
        <f t="shared" si="82"/>
        <v>7.75</v>
      </c>
      <c r="R1077">
        <f t="shared" si="83"/>
        <v>1</v>
      </c>
      <c r="S1077">
        <f t="shared" si="84"/>
        <v>0.77500000000000002</v>
      </c>
      <c r="T1077">
        <f t="shared" si="85"/>
        <v>1.4268733952472001</v>
      </c>
    </row>
    <row r="1078" spans="1:20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81"/>
        <v>Women</v>
      </c>
      <c r="N1078">
        <f>IF(F1078="",AVERAGE(Age),F1078)</f>
        <v>27</v>
      </c>
      <c r="O1078">
        <f>IF(J1078="",AVERAGE(Fare),J1078)</f>
        <v>247.52080000000001</v>
      </c>
      <c r="P1078">
        <f>COUNTIFS(Ticket,I1078)</f>
        <v>3</v>
      </c>
      <c r="Q1078">
        <f t="shared" si="82"/>
        <v>82.506933333333336</v>
      </c>
      <c r="R1078">
        <f t="shared" si="83"/>
        <v>3</v>
      </c>
      <c r="S1078">
        <f t="shared" si="84"/>
        <v>8.2506933333333343</v>
      </c>
      <c r="T1078">
        <f t="shared" si="85"/>
        <v>3.3857142857142857</v>
      </c>
    </row>
    <row r="1079" spans="1:20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81"/>
        <v>Man</v>
      </c>
      <c r="N1079">
        <f>IF(F1079="",AVERAGE(Age),F1079)</f>
        <v>40</v>
      </c>
      <c r="O1079">
        <f>IF(J1079="",AVERAGE(Fare),J1079)</f>
        <v>16</v>
      </c>
      <c r="P1079">
        <f>COUNTIFS(Ticket,I1079)</f>
        <v>1</v>
      </c>
      <c r="Q1079">
        <f t="shared" si="82"/>
        <v>16</v>
      </c>
      <c r="R1079">
        <f t="shared" si="83"/>
        <v>1</v>
      </c>
      <c r="S1079">
        <f t="shared" si="84"/>
        <v>1.6</v>
      </c>
      <c r="T1079">
        <f t="shared" si="85"/>
        <v>1.5714285714285714</v>
      </c>
    </row>
    <row r="1080" spans="1:20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81"/>
        <v>Women</v>
      </c>
      <c r="N1080">
        <f>IF(F1080="",AVERAGE(Age),F1080)</f>
        <v>21</v>
      </c>
      <c r="O1080">
        <f>IF(J1080="",AVERAGE(Fare),J1080)</f>
        <v>21</v>
      </c>
      <c r="P1080">
        <f>COUNTIFS(Ticket,I1080)</f>
        <v>2</v>
      </c>
      <c r="Q1080">
        <f t="shared" si="82"/>
        <v>10.5</v>
      </c>
      <c r="R1080">
        <f t="shared" si="83"/>
        <v>2</v>
      </c>
      <c r="S1080">
        <f t="shared" si="84"/>
        <v>1.05</v>
      </c>
      <c r="T1080">
        <f t="shared" si="85"/>
        <v>2.2999999999999998</v>
      </c>
    </row>
    <row r="1081" spans="1:20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81"/>
        <v>Man</v>
      </c>
      <c r="N1081">
        <f>IF(F1081="",AVERAGE(Age),F1081)</f>
        <v>17</v>
      </c>
      <c r="O1081">
        <f>IF(J1081="",AVERAGE(Fare),J1081)</f>
        <v>8.0500000000000007</v>
      </c>
      <c r="P1081">
        <f>COUNTIFS(Ticket,I1081)</f>
        <v>1</v>
      </c>
      <c r="Q1081">
        <f t="shared" si="82"/>
        <v>8.0500000000000007</v>
      </c>
      <c r="R1081">
        <f t="shared" si="83"/>
        <v>3</v>
      </c>
      <c r="S1081">
        <f t="shared" si="84"/>
        <v>0.80500000000000005</v>
      </c>
      <c r="T1081">
        <f t="shared" si="85"/>
        <v>3.2428571428571429</v>
      </c>
    </row>
    <row r="1082" spans="1:20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81"/>
        <v>Women</v>
      </c>
      <c r="N1082">
        <f>IF(F1082="",AVERAGE(Age),F1082)</f>
        <v>29.881137667304014</v>
      </c>
      <c r="O1082">
        <f>IF(J1082="",AVERAGE(Fare),J1082)</f>
        <v>69.55</v>
      </c>
      <c r="P1082">
        <f>COUNTIFS(Ticket,I1082)</f>
        <v>11</v>
      </c>
      <c r="Q1082">
        <f t="shared" si="82"/>
        <v>6.3227272727272723</v>
      </c>
      <c r="R1082">
        <f t="shared" si="83"/>
        <v>11</v>
      </c>
      <c r="S1082">
        <f t="shared" si="84"/>
        <v>0.63227272727272721</v>
      </c>
      <c r="T1082">
        <f t="shared" si="85"/>
        <v>11.426873395247201</v>
      </c>
    </row>
    <row r="1083" spans="1:20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81"/>
        <v>Man</v>
      </c>
      <c r="N1083">
        <f>IF(F1083="",AVERAGE(Age),F1083)</f>
        <v>40</v>
      </c>
      <c r="O1083">
        <f>IF(J1083="",AVERAGE(Fare),J1083)</f>
        <v>13</v>
      </c>
      <c r="P1083">
        <f>COUNTIFS(Ticket,I1083)</f>
        <v>1</v>
      </c>
      <c r="Q1083">
        <f t="shared" si="82"/>
        <v>13</v>
      </c>
      <c r="R1083">
        <f t="shared" si="83"/>
        <v>1</v>
      </c>
      <c r="S1083">
        <f t="shared" si="84"/>
        <v>1.3</v>
      </c>
      <c r="T1083">
        <f t="shared" si="85"/>
        <v>1.5714285714285714</v>
      </c>
    </row>
    <row r="1084" spans="1:20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81"/>
        <v>Man</v>
      </c>
      <c r="N1084">
        <f>IF(F1084="",AVERAGE(Age),F1084)</f>
        <v>34</v>
      </c>
      <c r="O1084">
        <f>IF(J1084="",AVERAGE(Fare),J1084)</f>
        <v>26</v>
      </c>
      <c r="P1084">
        <f>COUNTIFS(Ticket,I1084)</f>
        <v>2</v>
      </c>
      <c r="Q1084">
        <f t="shared" si="82"/>
        <v>13</v>
      </c>
      <c r="R1084">
        <f t="shared" si="83"/>
        <v>2</v>
      </c>
      <c r="S1084">
        <f t="shared" si="84"/>
        <v>1.3</v>
      </c>
      <c r="T1084">
        <f t="shared" si="85"/>
        <v>2.4857142857142858</v>
      </c>
    </row>
    <row r="1085" spans="1:20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81"/>
        <v>Man</v>
      </c>
      <c r="N1085">
        <f>IF(F1085="",AVERAGE(Age),F1085)</f>
        <v>29.881137667304014</v>
      </c>
      <c r="O1085">
        <f>IF(J1085="",AVERAGE(Fare),J1085)</f>
        <v>26</v>
      </c>
      <c r="P1085">
        <f>COUNTIFS(Ticket,I1085)</f>
        <v>1</v>
      </c>
      <c r="Q1085">
        <f t="shared" si="82"/>
        <v>26</v>
      </c>
      <c r="R1085">
        <f t="shared" si="83"/>
        <v>1</v>
      </c>
      <c r="S1085">
        <f t="shared" si="84"/>
        <v>2.6</v>
      </c>
      <c r="T1085">
        <f t="shared" si="85"/>
        <v>1.4268733952472001</v>
      </c>
    </row>
    <row r="1086" spans="1:20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81"/>
        <v>Boy</v>
      </c>
      <c r="N1086">
        <f>IF(F1086="",AVERAGE(Age),F1086)</f>
        <v>11.5</v>
      </c>
      <c r="O1086">
        <f>IF(J1086="",AVERAGE(Fare),J1086)</f>
        <v>14.5</v>
      </c>
      <c r="P1086">
        <f>COUNTIFS(Ticket,I1086)</f>
        <v>3</v>
      </c>
      <c r="Q1086">
        <f t="shared" si="82"/>
        <v>4.833333333333333</v>
      </c>
      <c r="R1086">
        <f t="shared" si="83"/>
        <v>3</v>
      </c>
      <c r="S1086">
        <f t="shared" si="84"/>
        <v>0.48333333333333334</v>
      </c>
      <c r="T1086">
        <f t="shared" si="85"/>
        <v>3.1642857142857141</v>
      </c>
    </row>
    <row r="1087" spans="1:20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81"/>
        <v>Man</v>
      </c>
      <c r="N1087">
        <f>IF(F1087="",AVERAGE(Age),F1087)</f>
        <v>61</v>
      </c>
      <c r="O1087">
        <f>IF(J1087="",AVERAGE(Fare),J1087)</f>
        <v>12.35</v>
      </c>
      <c r="P1087">
        <f>COUNTIFS(Ticket,I1087)</f>
        <v>1</v>
      </c>
      <c r="Q1087">
        <f t="shared" si="82"/>
        <v>12.35</v>
      </c>
      <c r="R1087">
        <f t="shared" si="83"/>
        <v>1</v>
      </c>
      <c r="S1087">
        <f t="shared" si="84"/>
        <v>1.2349999999999999</v>
      </c>
      <c r="T1087">
        <f t="shared" si="85"/>
        <v>1.8714285714285714</v>
      </c>
    </row>
    <row r="1088" spans="1:20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81"/>
        <v>Boy</v>
      </c>
      <c r="N1088">
        <f>IF(F1088="",AVERAGE(Age),F1088)</f>
        <v>8</v>
      </c>
      <c r="O1088">
        <f>IF(J1088="",AVERAGE(Fare),J1088)</f>
        <v>32.5</v>
      </c>
      <c r="P1088">
        <f>COUNTIFS(Ticket,I1088)</f>
        <v>3</v>
      </c>
      <c r="Q1088">
        <f t="shared" si="82"/>
        <v>10.833333333333334</v>
      </c>
      <c r="R1088">
        <f t="shared" si="83"/>
        <v>3</v>
      </c>
      <c r="S1088">
        <f t="shared" si="84"/>
        <v>1.0833333333333333</v>
      </c>
      <c r="T1088">
        <f t="shared" si="85"/>
        <v>3.1142857142857143</v>
      </c>
    </row>
    <row r="1089" spans="1:20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81"/>
        <v>Man</v>
      </c>
      <c r="N1089">
        <f>IF(F1089="",AVERAGE(Age),F1089)</f>
        <v>33</v>
      </c>
      <c r="O1089">
        <f>IF(J1089="",AVERAGE(Fare),J1089)</f>
        <v>7.8541999999999996</v>
      </c>
      <c r="P1089">
        <f>COUNTIFS(Ticket,I1089)</f>
        <v>1</v>
      </c>
      <c r="Q1089">
        <f t="shared" si="82"/>
        <v>7.8541999999999996</v>
      </c>
      <c r="R1089">
        <f t="shared" si="83"/>
        <v>1</v>
      </c>
      <c r="S1089">
        <f t="shared" si="84"/>
        <v>0.78542000000000001</v>
      </c>
      <c r="T1089">
        <f t="shared" si="85"/>
        <v>1.4714285714285715</v>
      </c>
    </row>
    <row r="1090" spans="1:20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81"/>
        <v>Boy</v>
      </c>
      <c r="N1090">
        <f>IF(F1090="",AVERAGE(Age),F1090)</f>
        <v>6</v>
      </c>
      <c r="O1090">
        <f>IF(J1090="",AVERAGE(Fare),J1090)</f>
        <v>134.5</v>
      </c>
      <c r="P1090">
        <f>COUNTIFS(Ticket,I1090)</f>
        <v>5</v>
      </c>
      <c r="Q1090">
        <f t="shared" si="82"/>
        <v>26.9</v>
      </c>
      <c r="R1090">
        <f t="shared" si="83"/>
        <v>3</v>
      </c>
      <c r="S1090">
        <f t="shared" si="84"/>
        <v>2.69</v>
      </c>
      <c r="T1090">
        <f t="shared" si="85"/>
        <v>3.0857142857142859</v>
      </c>
    </row>
    <row r="1091" spans="1:20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81"/>
        <v>Women</v>
      </c>
      <c r="N1091">
        <f>IF(F1091="",AVERAGE(Age),F1091)</f>
        <v>18</v>
      </c>
      <c r="O1091">
        <f>IF(J1091="",AVERAGE(Fare),J1091)</f>
        <v>7.7750000000000004</v>
      </c>
      <c r="P1091">
        <f>COUNTIFS(Ticket,I1091)</f>
        <v>1</v>
      </c>
      <c r="Q1091">
        <f t="shared" si="82"/>
        <v>7.7750000000000004</v>
      </c>
      <c r="R1091">
        <f t="shared" si="83"/>
        <v>1</v>
      </c>
      <c r="S1091">
        <f t="shared" si="84"/>
        <v>0.77750000000000008</v>
      </c>
      <c r="T1091">
        <f t="shared" si="85"/>
        <v>1.2571428571428571</v>
      </c>
    </row>
    <row r="1092" spans="1:20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86">IF(IFERROR(FIND("Master",D1092),0)&gt;0,"Boy",IF(E1092="female","Women","Man"))</f>
        <v>Man</v>
      </c>
      <c r="N1092">
        <f>IF(F1092="",AVERAGE(Age),F1092)</f>
        <v>23</v>
      </c>
      <c r="O1092">
        <f>IF(J1092="",AVERAGE(Fare),J1092)</f>
        <v>10.5</v>
      </c>
      <c r="P1092">
        <f>COUNTIFS(Ticket,I1092)</f>
        <v>1</v>
      </c>
      <c r="Q1092">
        <f t="shared" ref="Q1092:Q1155" si="87">O1092/P1092</f>
        <v>10.5</v>
      </c>
      <c r="R1092">
        <f t="shared" ref="R1092:R1155" si="88">SUM(G1092:H1092)+1</f>
        <v>1</v>
      </c>
      <c r="S1092">
        <f t="shared" ref="S1092:S1155" si="89">O1092/(P1092*10)</f>
        <v>1.05</v>
      </c>
      <c r="T1092">
        <f t="shared" ref="T1092:T1155" si="90">R1092+(N1092/70)</f>
        <v>1.3285714285714285</v>
      </c>
    </row>
    <row r="1093" spans="1:20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86"/>
        <v>Women</v>
      </c>
      <c r="N1093">
        <f>IF(F1093="",AVERAGE(Age),F1093)</f>
        <v>29.881137667304014</v>
      </c>
      <c r="O1093">
        <f>IF(J1093="",AVERAGE(Fare),J1093)</f>
        <v>8.1125000000000007</v>
      </c>
      <c r="P1093">
        <f>COUNTIFS(Ticket,I1093)</f>
        <v>1</v>
      </c>
      <c r="Q1093">
        <f t="shared" si="87"/>
        <v>8.1125000000000007</v>
      </c>
      <c r="R1093">
        <f t="shared" si="88"/>
        <v>1</v>
      </c>
      <c r="S1093">
        <f t="shared" si="89"/>
        <v>0.81125000000000003</v>
      </c>
      <c r="T1093">
        <f t="shared" si="90"/>
        <v>1.4268733952472001</v>
      </c>
    </row>
    <row r="1094" spans="1:20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86"/>
        <v>Women</v>
      </c>
      <c r="N1094">
        <f>IF(F1094="",AVERAGE(Age),F1094)</f>
        <v>29.881137667304014</v>
      </c>
      <c r="O1094">
        <f>IF(J1094="",AVERAGE(Fare),J1094)</f>
        <v>15.5</v>
      </c>
      <c r="P1094">
        <f>COUNTIFS(Ticket,I1094)</f>
        <v>2</v>
      </c>
      <c r="Q1094">
        <f t="shared" si="87"/>
        <v>7.75</v>
      </c>
      <c r="R1094">
        <f t="shared" si="88"/>
        <v>1</v>
      </c>
      <c r="S1094">
        <f t="shared" si="89"/>
        <v>0.77500000000000002</v>
      </c>
      <c r="T1094">
        <f t="shared" si="90"/>
        <v>1.4268733952472001</v>
      </c>
    </row>
    <row r="1095" spans="1:20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86"/>
        <v>Boy</v>
      </c>
      <c r="N1095">
        <f>IF(F1095="",AVERAGE(Age),F1095)</f>
        <v>0.33</v>
      </c>
      <c r="O1095">
        <f>IF(J1095="",AVERAGE(Fare),J1095)</f>
        <v>14.4</v>
      </c>
      <c r="P1095">
        <f>COUNTIFS(Ticket,I1095)</f>
        <v>3</v>
      </c>
      <c r="Q1095">
        <f t="shared" si="87"/>
        <v>4.8</v>
      </c>
      <c r="R1095">
        <f t="shared" si="88"/>
        <v>3</v>
      </c>
      <c r="S1095">
        <f t="shared" si="89"/>
        <v>0.48000000000000004</v>
      </c>
      <c r="T1095">
        <f t="shared" si="90"/>
        <v>3.0047142857142859</v>
      </c>
    </row>
    <row r="1096" spans="1:20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86"/>
        <v>Man</v>
      </c>
      <c r="N1096">
        <f>IF(F1096="",AVERAGE(Age),F1096)</f>
        <v>47</v>
      </c>
      <c r="O1096">
        <f>IF(J1096="",AVERAGE(Fare),J1096)</f>
        <v>227.52500000000001</v>
      </c>
      <c r="P1096">
        <f>COUNTIFS(Ticket,I1096)</f>
        <v>5</v>
      </c>
      <c r="Q1096">
        <f t="shared" si="87"/>
        <v>45.505000000000003</v>
      </c>
      <c r="R1096">
        <f t="shared" si="88"/>
        <v>2</v>
      </c>
      <c r="S1096">
        <f t="shared" si="89"/>
        <v>4.5505000000000004</v>
      </c>
      <c r="T1096">
        <f t="shared" si="90"/>
        <v>2.6714285714285713</v>
      </c>
    </row>
    <row r="1097" spans="1:20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86"/>
        <v>Women</v>
      </c>
      <c r="N1097">
        <f>IF(F1097="",AVERAGE(Age),F1097)</f>
        <v>8</v>
      </c>
      <c r="O1097">
        <f>IF(J1097="",AVERAGE(Fare),J1097)</f>
        <v>26</v>
      </c>
      <c r="P1097">
        <f>COUNTIFS(Ticket,I1097)</f>
        <v>3</v>
      </c>
      <c r="Q1097">
        <f t="shared" si="87"/>
        <v>8.6666666666666661</v>
      </c>
      <c r="R1097">
        <f t="shared" si="88"/>
        <v>3</v>
      </c>
      <c r="S1097">
        <f t="shared" si="89"/>
        <v>0.8666666666666667</v>
      </c>
      <c r="T1097">
        <f t="shared" si="90"/>
        <v>3.1142857142857143</v>
      </c>
    </row>
    <row r="1098" spans="1:20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86"/>
        <v>Man</v>
      </c>
      <c r="N1098">
        <f>IF(F1098="",AVERAGE(Age),F1098)</f>
        <v>25</v>
      </c>
      <c r="O1098">
        <f>IF(J1098="",AVERAGE(Fare),J1098)</f>
        <v>10.5</v>
      </c>
      <c r="P1098">
        <f>COUNTIFS(Ticket,I1098)</f>
        <v>1</v>
      </c>
      <c r="Q1098">
        <f t="shared" si="87"/>
        <v>10.5</v>
      </c>
      <c r="R1098">
        <f t="shared" si="88"/>
        <v>1</v>
      </c>
      <c r="S1098">
        <f t="shared" si="89"/>
        <v>1.05</v>
      </c>
      <c r="T1098">
        <f t="shared" si="90"/>
        <v>1.3571428571428572</v>
      </c>
    </row>
    <row r="1099" spans="1:20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86"/>
        <v>Man</v>
      </c>
      <c r="N1099">
        <f>IF(F1099="",AVERAGE(Age),F1099)</f>
        <v>29.881137667304014</v>
      </c>
      <c r="O1099">
        <f>IF(J1099="",AVERAGE(Fare),J1099)</f>
        <v>25.741700000000002</v>
      </c>
      <c r="P1099">
        <f>COUNTIFS(Ticket,I1099)</f>
        <v>1</v>
      </c>
      <c r="Q1099">
        <f t="shared" si="87"/>
        <v>25.741700000000002</v>
      </c>
      <c r="R1099">
        <f t="shared" si="88"/>
        <v>1</v>
      </c>
      <c r="S1099">
        <f t="shared" si="89"/>
        <v>2.5741700000000001</v>
      </c>
      <c r="T1099">
        <f t="shared" si="90"/>
        <v>1.4268733952472001</v>
      </c>
    </row>
    <row r="1100" spans="1:20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86"/>
        <v>Women</v>
      </c>
      <c r="N1100">
        <f>IF(F1100="",AVERAGE(Age),F1100)</f>
        <v>35</v>
      </c>
      <c r="O1100">
        <f>IF(J1100="",AVERAGE(Fare),J1100)</f>
        <v>7.75</v>
      </c>
      <c r="P1100">
        <f>COUNTIFS(Ticket,I1100)</f>
        <v>1</v>
      </c>
      <c r="Q1100">
        <f t="shared" si="87"/>
        <v>7.75</v>
      </c>
      <c r="R1100">
        <f t="shared" si="88"/>
        <v>1</v>
      </c>
      <c r="S1100">
        <f t="shared" si="89"/>
        <v>0.77500000000000002</v>
      </c>
      <c r="T1100">
        <f t="shared" si="90"/>
        <v>1.5</v>
      </c>
    </row>
    <row r="1101" spans="1:20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86"/>
        <v>Man</v>
      </c>
      <c r="N1101">
        <f>IF(F1101="",AVERAGE(Age),F1101)</f>
        <v>24</v>
      </c>
      <c r="O1101">
        <f>IF(J1101="",AVERAGE(Fare),J1101)</f>
        <v>10.5</v>
      </c>
      <c r="P1101">
        <f>COUNTIFS(Ticket,I1101)</f>
        <v>1</v>
      </c>
      <c r="Q1101">
        <f t="shared" si="87"/>
        <v>10.5</v>
      </c>
      <c r="R1101">
        <f t="shared" si="88"/>
        <v>1</v>
      </c>
      <c r="S1101">
        <f t="shared" si="89"/>
        <v>1.05</v>
      </c>
      <c r="T1101">
        <f t="shared" si="90"/>
        <v>1.342857142857143</v>
      </c>
    </row>
    <row r="1102" spans="1:20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86"/>
        <v>Women</v>
      </c>
      <c r="N1102">
        <f>IF(F1102="",AVERAGE(Age),F1102)</f>
        <v>33</v>
      </c>
      <c r="O1102">
        <f>IF(J1102="",AVERAGE(Fare),J1102)</f>
        <v>27.720800000000001</v>
      </c>
      <c r="P1102">
        <f>COUNTIFS(Ticket,I1102)</f>
        <v>1</v>
      </c>
      <c r="Q1102">
        <f t="shared" si="87"/>
        <v>27.720800000000001</v>
      </c>
      <c r="R1102">
        <f t="shared" si="88"/>
        <v>1</v>
      </c>
      <c r="S1102">
        <f t="shared" si="89"/>
        <v>2.7720799999999999</v>
      </c>
      <c r="T1102">
        <f t="shared" si="90"/>
        <v>1.4714285714285715</v>
      </c>
    </row>
    <row r="1103" spans="1:20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86"/>
        <v>Man</v>
      </c>
      <c r="N1103">
        <f>IF(F1103="",AVERAGE(Age),F1103)</f>
        <v>25</v>
      </c>
      <c r="O1103">
        <f>IF(J1103="",AVERAGE(Fare),J1103)</f>
        <v>7.8958000000000004</v>
      </c>
      <c r="P1103">
        <f>COUNTIFS(Ticket,I1103)</f>
        <v>1</v>
      </c>
      <c r="Q1103">
        <f t="shared" si="87"/>
        <v>7.8958000000000004</v>
      </c>
      <c r="R1103">
        <f t="shared" si="88"/>
        <v>1</v>
      </c>
      <c r="S1103">
        <f t="shared" si="89"/>
        <v>0.78958000000000006</v>
      </c>
      <c r="T1103">
        <f t="shared" si="90"/>
        <v>1.3571428571428572</v>
      </c>
    </row>
    <row r="1104" spans="1:20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86"/>
        <v>Man</v>
      </c>
      <c r="N1104">
        <f>IF(F1104="",AVERAGE(Age),F1104)</f>
        <v>32</v>
      </c>
      <c r="O1104">
        <f>IF(J1104="",AVERAGE(Fare),J1104)</f>
        <v>22.524999999999999</v>
      </c>
      <c r="P1104">
        <f>COUNTIFS(Ticket,I1104)</f>
        <v>3</v>
      </c>
      <c r="Q1104">
        <f t="shared" si="87"/>
        <v>7.5083333333333329</v>
      </c>
      <c r="R1104">
        <f t="shared" si="88"/>
        <v>1</v>
      </c>
      <c r="S1104">
        <f t="shared" si="89"/>
        <v>0.75083333333333324</v>
      </c>
      <c r="T1104">
        <f t="shared" si="90"/>
        <v>1.4571428571428571</v>
      </c>
    </row>
    <row r="1105" spans="1:20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86"/>
        <v>Man</v>
      </c>
      <c r="N1105">
        <f>IF(F1105="",AVERAGE(Age),F1105)</f>
        <v>29.881137667304014</v>
      </c>
      <c r="O1105">
        <f>IF(J1105="",AVERAGE(Fare),J1105)</f>
        <v>7.05</v>
      </c>
      <c r="P1105">
        <f>COUNTIFS(Ticket,I1105)</f>
        <v>1</v>
      </c>
      <c r="Q1105">
        <f t="shared" si="87"/>
        <v>7.05</v>
      </c>
      <c r="R1105">
        <f t="shared" si="88"/>
        <v>1</v>
      </c>
      <c r="S1105">
        <f t="shared" si="89"/>
        <v>0.70499999999999996</v>
      </c>
      <c r="T1105">
        <f t="shared" si="90"/>
        <v>1.4268733952472001</v>
      </c>
    </row>
    <row r="1106" spans="1:20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86"/>
        <v>Man</v>
      </c>
      <c r="N1106">
        <f>IF(F1106="",AVERAGE(Age),F1106)</f>
        <v>17</v>
      </c>
      <c r="O1106">
        <f>IF(J1106="",AVERAGE(Fare),J1106)</f>
        <v>73.5</v>
      </c>
      <c r="P1106">
        <f>COUNTIFS(Ticket,I1106)</f>
        <v>7</v>
      </c>
      <c r="Q1106">
        <f t="shared" si="87"/>
        <v>10.5</v>
      </c>
      <c r="R1106">
        <f t="shared" si="88"/>
        <v>1</v>
      </c>
      <c r="S1106">
        <f t="shared" si="89"/>
        <v>1.05</v>
      </c>
      <c r="T1106">
        <f t="shared" si="90"/>
        <v>1.2428571428571429</v>
      </c>
    </row>
    <row r="1107" spans="1:20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86"/>
        <v>Women</v>
      </c>
      <c r="N1107">
        <f>IF(F1107="",AVERAGE(Age),F1107)</f>
        <v>60</v>
      </c>
      <c r="O1107">
        <f>IF(J1107="",AVERAGE(Fare),J1107)</f>
        <v>26</v>
      </c>
      <c r="P1107">
        <f>COUNTIFS(Ticket,I1107)</f>
        <v>2</v>
      </c>
      <c r="Q1107">
        <f t="shared" si="87"/>
        <v>13</v>
      </c>
      <c r="R1107">
        <f t="shared" si="88"/>
        <v>2</v>
      </c>
      <c r="S1107">
        <f t="shared" si="89"/>
        <v>1.3</v>
      </c>
      <c r="T1107">
        <f t="shared" si="90"/>
        <v>2.8571428571428572</v>
      </c>
    </row>
    <row r="1108" spans="1:20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86"/>
        <v>Women</v>
      </c>
      <c r="N1108">
        <f>IF(F1108="",AVERAGE(Age),F1108)</f>
        <v>38</v>
      </c>
      <c r="O1108">
        <f>IF(J1108="",AVERAGE(Fare),J1108)</f>
        <v>7.7750000000000004</v>
      </c>
      <c r="P1108">
        <f>COUNTIFS(Ticket,I1108)</f>
        <v>1</v>
      </c>
      <c r="Q1108">
        <f t="shared" si="87"/>
        <v>7.7750000000000004</v>
      </c>
      <c r="R1108">
        <f t="shared" si="88"/>
        <v>7</v>
      </c>
      <c r="S1108">
        <f t="shared" si="89"/>
        <v>0.77750000000000008</v>
      </c>
      <c r="T1108">
        <f t="shared" si="90"/>
        <v>7.5428571428571427</v>
      </c>
    </row>
    <row r="1109" spans="1:20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86"/>
        <v>Man</v>
      </c>
      <c r="N1109">
        <f>IF(F1109="",AVERAGE(Age),F1109)</f>
        <v>42</v>
      </c>
      <c r="O1109">
        <f>IF(J1109="",AVERAGE(Fare),J1109)</f>
        <v>42.5</v>
      </c>
      <c r="P1109">
        <f>COUNTIFS(Ticket,I1109)</f>
        <v>1</v>
      </c>
      <c r="Q1109">
        <f t="shared" si="87"/>
        <v>42.5</v>
      </c>
      <c r="R1109">
        <f t="shared" si="88"/>
        <v>1</v>
      </c>
      <c r="S1109">
        <f t="shared" si="89"/>
        <v>4.25</v>
      </c>
      <c r="T1109">
        <f t="shared" si="90"/>
        <v>1.6</v>
      </c>
    </row>
    <row r="1110" spans="1:20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86"/>
        <v>Women</v>
      </c>
      <c r="N1110">
        <f>IF(F1110="",AVERAGE(Age),F1110)</f>
        <v>29.881137667304014</v>
      </c>
      <c r="O1110">
        <f>IF(J1110="",AVERAGE(Fare),J1110)</f>
        <v>7.8792</v>
      </c>
      <c r="P1110">
        <f>COUNTIFS(Ticket,I1110)</f>
        <v>1</v>
      </c>
      <c r="Q1110">
        <f t="shared" si="87"/>
        <v>7.8792</v>
      </c>
      <c r="R1110">
        <f t="shared" si="88"/>
        <v>1</v>
      </c>
      <c r="S1110">
        <f t="shared" si="89"/>
        <v>0.78791999999999995</v>
      </c>
      <c r="T1110">
        <f t="shared" si="90"/>
        <v>1.4268733952472001</v>
      </c>
    </row>
    <row r="1111" spans="1:20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86"/>
        <v>Man</v>
      </c>
      <c r="N1111">
        <f>IF(F1111="",AVERAGE(Age),F1111)</f>
        <v>57</v>
      </c>
      <c r="O1111">
        <f>IF(J1111="",AVERAGE(Fare),J1111)</f>
        <v>164.86670000000001</v>
      </c>
      <c r="P1111">
        <f>COUNTIFS(Ticket,I1111)</f>
        <v>4</v>
      </c>
      <c r="Q1111">
        <f t="shared" si="87"/>
        <v>41.216675000000002</v>
      </c>
      <c r="R1111">
        <f t="shared" si="88"/>
        <v>3</v>
      </c>
      <c r="S1111">
        <f t="shared" si="89"/>
        <v>4.1216675</v>
      </c>
      <c r="T1111">
        <f t="shared" si="90"/>
        <v>3.8142857142857141</v>
      </c>
    </row>
    <row r="1112" spans="1:20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86"/>
        <v>Women</v>
      </c>
      <c r="N1112">
        <f>IF(F1112="",AVERAGE(Age),F1112)</f>
        <v>50</v>
      </c>
      <c r="O1112">
        <f>IF(J1112="",AVERAGE(Fare),J1112)</f>
        <v>211.5</v>
      </c>
      <c r="P1112">
        <f>COUNTIFS(Ticket,I1112)</f>
        <v>5</v>
      </c>
      <c r="Q1112">
        <f t="shared" si="87"/>
        <v>42.3</v>
      </c>
      <c r="R1112">
        <f t="shared" si="88"/>
        <v>3</v>
      </c>
      <c r="S1112">
        <f t="shared" si="89"/>
        <v>4.2300000000000004</v>
      </c>
      <c r="T1112">
        <f t="shared" si="90"/>
        <v>3.7142857142857144</v>
      </c>
    </row>
    <row r="1113" spans="1:20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86"/>
        <v>Man</v>
      </c>
      <c r="N1113">
        <f>IF(F1113="",AVERAGE(Age),F1113)</f>
        <v>29.881137667304014</v>
      </c>
      <c r="O1113">
        <f>IF(J1113="",AVERAGE(Fare),J1113)</f>
        <v>8.0500000000000007</v>
      </c>
      <c r="P1113">
        <f>COUNTIFS(Ticket,I1113)</f>
        <v>1</v>
      </c>
      <c r="Q1113">
        <f t="shared" si="87"/>
        <v>8.0500000000000007</v>
      </c>
      <c r="R1113">
        <f t="shared" si="88"/>
        <v>1</v>
      </c>
      <c r="S1113">
        <f t="shared" si="89"/>
        <v>0.80500000000000005</v>
      </c>
      <c r="T1113">
        <f t="shared" si="90"/>
        <v>1.4268733952472001</v>
      </c>
    </row>
    <row r="1114" spans="1:20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86"/>
        <v>Women</v>
      </c>
      <c r="N1114">
        <f>IF(F1114="",AVERAGE(Age),F1114)</f>
        <v>30</v>
      </c>
      <c r="O1114">
        <f>IF(J1114="",AVERAGE(Fare),J1114)</f>
        <v>13.8583</v>
      </c>
      <c r="P1114">
        <f>COUNTIFS(Ticket,I1114)</f>
        <v>1</v>
      </c>
      <c r="Q1114">
        <f t="shared" si="87"/>
        <v>13.8583</v>
      </c>
      <c r="R1114">
        <f t="shared" si="88"/>
        <v>2</v>
      </c>
      <c r="S1114">
        <f t="shared" si="89"/>
        <v>1.3858299999999999</v>
      </c>
      <c r="T1114">
        <f t="shared" si="90"/>
        <v>2.4285714285714284</v>
      </c>
    </row>
    <row r="1115" spans="1:20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86"/>
        <v>Man</v>
      </c>
      <c r="N1115">
        <f>IF(F1115="",AVERAGE(Age),F1115)</f>
        <v>21</v>
      </c>
      <c r="O1115">
        <f>IF(J1115="",AVERAGE(Fare),J1115)</f>
        <v>8.0500000000000007</v>
      </c>
      <c r="P1115">
        <f>COUNTIFS(Ticket,I1115)</f>
        <v>1</v>
      </c>
      <c r="Q1115">
        <f t="shared" si="87"/>
        <v>8.0500000000000007</v>
      </c>
      <c r="R1115">
        <f t="shared" si="88"/>
        <v>1</v>
      </c>
      <c r="S1115">
        <f t="shared" si="89"/>
        <v>0.80500000000000005</v>
      </c>
      <c r="T1115">
        <f t="shared" si="90"/>
        <v>1.3</v>
      </c>
    </row>
    <row r="1116" spans="1:20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86"/>
        <v>Women</v>
      </c>
      <c r="N1116">
        <f>IF(F1116="",AVERAGE(Age),F1116)</f>
        <v>22</v>
      </c>
      <c r="O1116">
        <f>IF(J1116="",AVERAGE(Fare),J1116)</f>
        <v>10.5</v>
      </c>
      <c r="P1116">
        <f>COUNTIFS(Ticket,I1116)</f>
        <v>1</v>
      </c>
      <c r="Q1116">
        <f t="shared" si="87"/>
        <v>10.5</v>
      </c>
      <c r="R1116">
        <f t="shared" si="88"/>
        <v>1</v>
      </c>
      <c r="S1116">
        <f t="shared" si="89"/>
        <v>1.05</v>
      </c>
      <c r="T1116">
        <f t="shared" si="90"/>
        <v>1.3142857142857143</v>
      </c>
    </row>
    <row r="1117" spans="1:20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86"/>
        <v>Man</v>
      </c>
      <c r="N1117">
        <f>IF(F1117="",AVERAGE(Age),F1117)</f>
        <v>21</v>
      </c>
      <c r="O1117">
        <f>IF(J1117="",AVERAGE(Fare),J1117)</f>
        <v>7.7957999999999998</v>
      </c>
      <c r="P1117">
        <f>COUNTIFS(Ticket,I1117)</f>
        <v>1</v>
      </c>
      <c r="Q1117">
        <f t="shared" si="87"/>
        <v>7.7957999999999998</v>
      </c>
      <c r="R1117">
        <f t="shared" si="88"/>
        <v>1</v>
      </c>
      <c r="S1117">
        <f t="shared" si="89"/>
        <v>0.77957999999999994</v>
      </c>
      <c r="T1117">
        <f t="shared" si="90"/>
        <v>1.3</v>
      </c>
    </row>
    <row r="1118" spans="1:20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86"/>
        <v>Women</v>
      </c>
      <c r="N1118">
        <f>IF(F1118="",AVERAGE(Age),F1118)</f>
        <v>53</v>
      </c>
      <c r="O1118">
        <f>IF(J1118="",AVERAGE(Fare),J1118)</f>
        <v>27.445799999999998</v>
      </c>
      <c r="P1118">
        <f>COUNTIFS(Ticket,I1118)</f>
        <v>1</v>
      </c>
      <c r="Q1118">
        <f t="shared" si="87"/>
        <v>27.445799999999998</v>
      </c>
      <c r="R1118">
        <f t="shared" si="88"/>
        <v>1</v>
      </c>
      <c r="S1118">
        <f t="shared" si="89"/>
        <v>2.74458</v>
      </c>
      <c r="T1118">
        <f t="shared" si="90"/>
        <v>1.7571428571428571</v>
      </c>
    </row>
    <row r="1119" spans="1:20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86"/>
        <v>Women</v>
      </c>
      <c r="N1119">
        <f>IF(F1119="",AVERAGE(Age),F1119)</f>
        <v>29.881137667304014</v>
      </c>
      <c r="O1119">
        <f>IF(J1119="",AVERAGE(Fare),J1119)</f>
        <v>15.245799999999999</v>
      </c>
      <c r="P1119">
        <f>COUNTIFS(Ticket,I1119)</f>
        <v>3</v>
      </c>
      <c r="Q1119">
        <f t="shared" si="87"/>
        <v>5.0819333333333327</v>
      </c>
      <c r="R1119">
        <f t="shared" si="88"/>
        <v>3</v>
      </c>
      <c r="S1119">
        <f t="shared" si="89"/>
        <v>0.50819333333333327</v>
      </c>
      <c r="T1119">
        <f t="shared" si="90"/>
        <v>3.4268733952472004</v>
      </c>
    </row>
    <row r="1120" spans="1:20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86"/>
        <v>Man</v>
      </c>
      <c r="N1120">
        <f>IF(F1120="",AVERAGE(Age),F1120)</f>
        <v>23</v>
      </c>
      <c r="O1120">
        <f>IF(J1120="",AVERAGE(Fare),J1120)</f>
        <v>7.7957999999999998</v>
      </c>
      <c r="P1120">
        <f>COUNTIFS(Ticket,I1120)</f>
        <v>1</v>
      </c>
      <c r="Q1120">
        <f t="shared" si="87"/>
        <v>7.7957999999999998</v>
      </c>
      <c r="R1120">
        <f t="shared" si="88"/>
        <v>1</v>
      </c>
      <c r="S1120">
        <f t="shared" si="89"/>
        <v>0.77957999999999994</v>
      </c>
      <c r="T1120">
        <f t="shared" si="90"/>
        <v>1.3285714285714285</v>
      </c>
    </row>
    <row r="1121" spans="1:20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86"/>
        <v>Women</v>
      </c>
      <c r="N1121">
        <f>IF(F1121="",AVERAGE(Age),F1121)</f>
        <v>29.881137667304014</v>
      </c>
      <c r="O1121">
        <f>IF(J1121="",AVERAGE(Fare),J1121)</f>
        <v>7.75</v>
      </c>
      <c r="P1121">
        <f>COUNTIFS(Ticket,I1121)</f>
        <v>1</v>
      </c>
      <c r="Q1121">
        <f t="shared" si="87"/>
        <v>7.75</v>
      </c>
      <c r="R1121">
        <f t="shared" si="88"/>
        <v>1</v>
      </c>
      <c r="S1121">
        <f t="shared" si="89"/>
        <v>0.77500000000000002</v>
      </c>
      <c r="T1121">
        <f t="shared" si="90"/>
        <v>1.4268733952472001</v>
      </c>
    </row>
    <row r="1122" spans="1:20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86"/>
        <v>Man</v>
      </c>
      <c r="N1122">
        <f>IF(F1122="",AVERAGE(Age),F1122)</f>
        <v>40.5</v>
      </c>
      <c r="O1122">
        <f>IF(J1122="",AVERAGE(Fare),J1122)</f>
        <v>15.1</v>
      </c>
      <c r="P1122">
        <f>COUNTIFS(Ticket,I1122)</f>
        <v>2</v>
      </c>
      <c r="Q1122">
        <f t="shared" si="87"/>
        <v>7.55</v>
      </c>
      <c r="R1122">
        <f t="shared" si="88"/>
        <v>1</v>
      </c>
      <c r="S1122">
        <f t="shared" si="89"/>
        <v>0.755</v>
      </c>
      <c r="T1122">
        <f t="shared" si="90"/>
        <v>1.5785714285714287</v>
      </c>
    </row>
    <row r="1123" spans="1:20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86"/>
        <v>Man</v>
      </c>
      <c r="N1123">
        <f>IF(F1123="",AVERAGE(Age),F1123)</f>
        <v>36</v>
      </c>
      <c r="O1123">
        <f>IF(J1123="",AVERAGE(Fare),J1123)</f>
        <v>13</v>
      </c>
      <c r="P1123">
        <f>COUNTIFS(Ticket,I1123)</f>
        <v>1</v>
      </c>
      <c r="Q1123">
        <f t="shared" si="87"/>
        <v>13</v>
      </c>
      <c r="R1123">
        <f t="shared" si="88"/>
        <v>1</v>
      </c>
      <c r="S1123">
        <f t="shared" si="89"/>
        <v>1.3</v>
      </c>
      <c r="T1123">
        <f t="shared" si="90"/>
        <v>1.5142857142857142</v>
      </c>
    </row>
    <row r="1124" spans="1:20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86"/>
        <v>Man</v>
      </c>
      <c r="N1124">
        <f>IF(F1124="",AVERAGE(Age),F1124)</f>
        <v>14</v>
      </c>
      <c r="O1124">
        <f>IF(J1124="",AVERAGE(Fare),J1124)</f>
        <v>65</v>
      </c>
      <c r="P1124">
        <f>COUNTIFS(Ticket,I1124)</f>
        <v>5</v>
      </c>
      <c r="Q1124">
        <f t="shared" si="87"/>
        <v>13</v>
      </c>
      <c r="R1124">
        <f t="shared" si="88"/>
        <v>1</v>
      </c>
      <c r="S1124">
        <f t="shared" si="89"/>
        <v>1.3</v>
      </c>
      <c r="T1124">
        <f t="shared" si="90"/>
        <v>1.2</v>
      </c>
    </row>
    <row r="1125" spans="1:20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86"/>
        <v>Women</v>
      </c>
      <c r="N1125">
        <f>IF(F1125="",AVERAGE(Age),F1125)</f>
        <v>21</v>
      </c>
      <c r="O1125">
        <f>IF(J1125="",AVERAGE(Fare),J1125)</f>
        <v>26.55</v>
      </c>
      <c r="P1125">
        <f>COUNTIFS(Ticket,I1125)</f>
        <v>1</v>
      </c>
      <c r="Q1125">
        <f t="shared" si="87"/>
        <v>26.55</v>
      </c>
      <c r="R1125">
        <f t="shared" si="88"/>
        <v>1</v>
      </c>
      <c r="S1125">
        <f t="shared" si="89"/>
        <v>2.6550000000000002</v>
      </c>
      <c r="T1125">
        <f t="shared" si="90"/>
        <v>1.3</v>
      </c>
    </row>
    <row r="1126" spans="1:20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86"/>
        <v>Man</v>
      </c>
      <c r="N1126">
        <f>IF(F1126="",AVERAGE(Age),F1126)</f>
        <v>21</v>
      </c>
      <c r="O1126">
        <f>IF(J1126="",AVERAGE(Fare),J1126)</f>
        <v>6.4958</v>
      </c>
      <c r="P1126">
        <f>COUNTIFS(Ticket,I1126)</f>
        <v>1</v>
      </c>
      <c r="Q1126">
        <f t="shared" si="87"/>
        <v>6.4958</v>
      </c>
      <c r="R1126">
        <f t="shared" si="88"/>
        <v>2</v>
      </c>
      <c r="S1126">
        <f t="shared" si="89"/>
        <v>0.64958000000000005</v>
      </c>
      <c r="T1126">
        <f t="shared" si="90"/>
        <v>2.2999999999999998</v>
      </c>
    </row>
    <row r="1127" spans="1:20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86"/>
        <v>Man</v>
      </c>
      <c r="N1127">
        <f>IF(F1127="",AVERAGE(Age),F1127)</f>
        <v>29.881137667304014</v>
      </c>
      <c r="O1127">
        <f>IF(J1127="",AVERAGE(Fare),J1127)</f>
        <v>7.8792</v>
      </c>
      <c r="P1127">
        <f>COUNTIFS(Ticket,I1127)</f>
        <v>1</v>
      </c>
      <c r="Q1127">
        <f t="shared" si="87"/>
        <v>7.8792</v>
      </c>
      <c r="R1127">
        <f t="shared" si="88"/>
        <v>1</v>
      </c>
      <c r="S1127">
        <f t="shared" si="89"/>
        <v>0.78791999999999995</v>
      </c>
      <c r="T1127">
        <f t="shared" si="90"/>
        <v>1.4268733952472001</v>
      </c>
    </row>
    <row r="1128" spans="1:20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86"/>
        <v>Man</v>
      </c>
      <c r="N1128">
        <f>IF(F1128="",AVERAGE(Age),F1128)</f>
        <v>39</v>
      </c>
      <c r="O1128">
        <f>IF(J1128="",AVERAGE(Fare),J1128)</f>
        <v>71.283299999999997</v>
      </c>
      <c r="P1128">
        <f>COUNTIFS(Ticket,I1128)</f>
        <v>2</v>
      </c>
      <c r="Q1128">
        <f t="shared" si="87"/>
        <v>35.641649999999998</v>
      </c>
      <c r="R1128">
        <f t="shared" si="88"/>
        <v>2</v>
      </c>
      <c r="S1128">
        <f t="shared" si="89"/>
        <v>3.564165</v>
      </c>
      <c r="T1128">
        <f t="shared" si="90"/>
        <v>2.5571428571428569</v>
      </c>
    </row>
    <row r="1129" spans="1:20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86"/>
        <v>Man</v>
      </c>
      <c r="N1129">
        <f>IF(F1129="",AVERAGE(Age),F1129)</f>
        <v>20</v>
      </c>
      <c r="O1129">
        <f>IF(J1129="",AVERAGE(Fare),J1129)</f>
        <v>7.8541999999999996</v>
      </c>
      <c r="P1129">
        <f>COUNTIFS(Ticket,I1129)</f>
        <v>1</v>
      </c>
      <c r="Q1129">
        <f t="shared" si="87"/>
        <v>7.8541999999999996</v>
      </c>
      <c r="R1129">
        <f t="shared" si="88"/>
        <v>1</v>
      </c>
      <c r="S1129">
        <f t="shared" si="89"/>
        <v>0.78542000000000001</v>
      </c>
      <c r="T1129">
        <f t="shared" si="90"/>
        <v>1.2857142857142856</v>
      </c>
    </row>
    <row r="1130" spans="1:20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86"/>
        <v>Man</v>
      </c>
      <c r="N1130">
        <f>IF(F1130="",AVERAGE(Age),F1130)</f>
        <v>64</v>
      </c>
      <c r="O1130">
        <f>IF(J1130="",AVERAGE(Fare),J1130)</f>
        <v>75.25</v>
      </c>
      <c r="P1130">
        <f>COUNTIFS(Ticket,I1130)</f>
        <v>2</v>
      </c>
      <c r="Q1130">
        <f t="shared" si="87"/>
        <v>37.625</v>
      </c>
      <c r="R1130">
        <f t="shared" si="88"/>
        <v>2</v>
      </c>
      <c r="S1130">
        <f t="shared" si="89"/>
        <v>3.7625000000000002</v>
      </c>
      <c r="T1130">
        <f t="shared" si="90"/>
        <v>2.9142857142857141</v>
      </c>
    </row>
    <row r="1131" spans="1:20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86"/>
        <v>Man</v>
      </c>
      <c r="N1131">
        <f>IF(F1131="",AVERAGE(Age),F1131)</f>
        <v>20</v>
      </c>
      <c r="O1131">
        <f>IF(J1131="",AVERAGE(Fare),J1131)</f>
        <v>7.2249999999999996</v>
      </c>
      <c r="P1131">
        <f>COUNTIFS(Ticket,I1131)</f>
        <v>1</v>
      </c>
      <c r="Q1131">
        <f t="shared" si="87"/>
        <v>7.2249999999999996</v>
      </c>
      <c r="R1131">
        <f t="shared" si="88"/>
        <v>1</v>
      </c>
      <c r="S1131">
        <f t="shared" si="89"/>
        <v>0.72249999999999992</v>
      </c>
      <c r="T1131">
        <f t="shared" si="90"/>
        <v>1.2857142857142856</v>
      </c>
    </row>
    <row r="1132" spans="1:20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86"/>
        <v>Women</v>
      </c>
      <c r="N1132">
        <f>IF(F1132="",AVERAGE(Age),F1132)</f>
        <v>18</v>
      </c>
      <c r="O1132">
        <f>IF(J1132="",AVERAGE(Fare),J1132)</f>
        <v>13</v>
      </c>
      <c r="P1132">
        <f>COUNTIFS(Ticket,I1132)</f>
        <v>1</v>
      </c>
      <c r="Q1132">
        <f t="shared" si="87"/>
        <v>13</v>
      </c>
      <c r="R1132">
        <f t="shared" si="88"/>
        <v>3</v>
      </c>
      <c r="S1132">
        <f t="shared" si="89"/>
        <v>1.3</v>
      </c>
      <c r="T1132">
        <f t="shared" si="90"/>
        <v>3.2571428571428571</v>
      </c>
    </row>
    <row r="1133" spans="1:20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86"/>
        <v>Women</v>
      </c>
      <c r="N1133">
        <f>IF(F1133="",AVERAGE(Age),F1133)</f>
        <v>48</v>
      </c>
      <c r="O1133">
        <f>IF(J1133="",AVERAGE(Fare),J1133)</f>
        <v>106.425</v>
      </c>
      <c r="P1133">
        <f>COUNTIFS(Ticket,I1133)</f>
        <v>3</v>
      </c>
      <c r="Q1133">
        <f t="shared" si="87"/>
        <v>35.475000000000001</v>
      </c>
      <c r="R1133">
        <f t="shared" si="88"/>
        <v>2</v>
      </c>
      <c r="S1133">
        <f t="shared" si="89"/>
        <v>3.5474999999999999</v>
      </c>
      <c r="T1133">
        <f t="shared" si="90"/>
        <v>2.6857142857142859</v>
      </c>
    </row>
    <row r="1134" spans="1:20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86"/>
        <v>Women</v>
      </c>
      <c r="N1134">
        <f>IF(F1134="",AVERAGE(Age),F1134)</f>
        <v>55</v>
      </c>
      <c r="O1134">
        <f>IF(J1134="",AVERAGE(Fare),J1134)</f>
        <v>27.720800000000001</v>
      </c>
      <c r="P1134">
        <f>COUNTIFS(Ticket,I1134)</f>
        <v>1</v>
      </c>
      <c r="Q1134">
        <f t="shared" si="87"/>
        <v>27.720800000000001</v>
      </c>
      <c r="R1134">
        <f t="shared" si="88"/>
        <v>1</v>
      </c>
      <c r="S1134">
        <f t="shared" si="89"/>
        <v>2.7720799999999999</v>
      </c>
      <c r="T1134">
        <f t="shared" si="90"/>
        <v>1.7857142857142856</v>
      </c>
    </row>
    <row r="1135" spans="1:20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86"/>
        <v>Women</v>
      </c>
      <c r="N1135">
        <f>IF(F1135="",AVERAGE(Age),F1135)</f>
        <v>45</v>
      </c>
      <c r="O1135">
        <f>IF(J1135="",AVERAGE(Fare),J1135)</f>
        <v>30</v>
      </c>
      <c r="P1135">
        <f>COUNTIFS(Ticket,I1135)</f>
        <v>2</v>
      </c>
      <c r="Q1135">
        <f t="shared" si="87"/>
        <v>15</v>
      </c>
      <c r="R1135">
        <f t="shared" si="88"/>
        <v>3</v>
      </c>
      <c r="S1135">
        <f t="shared" si="89"/>
        <v>1.5</v>
      </c>
      <c r="T1135">
        <f t="shared" si="90"/>
        <v>3.6428571428571428</v>
      </c>
    </row>
    <row r="1136" spans="1:20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86"/>
        <v>Man</v>
      </c>
      <c r="N1136">
        <f>IF(F1136="",AVERAGE(Age),F1136)</f>
        <v>45</v>
      </c>
      <c r="O1136">
        <f>IF(J1136="",AVERAGE(Fare),J1136)</f>
        <v>134.5</v>
      </c>
      <c r="P1136">
        <f>COUNTIFS(Ticket,I1136)</f>
        <v>5</v>
      </c>
      <c r="Q1136">
        <f t="shared" si="87"/>
        <v>26.9</v>
      </c>
      <c r="R1136">
        <f t="shared" si="88"/>
        <v>3</v>
      </c>
      <c r="S1136">
        <f t="shared" si="89"/>
        <v>2.69</v>
      </c>
      <c r="T1136">
        <f t="shared" si="90"/>
        <v>3.6428571428571428</v>
      </c>
    </row>
    <row r="1137" spans="1:20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86"/>
        <v>Man</v>
      </c>
      <c r="N1137">
        <f>IF(F1137="",AVERAGE(Age),F1137)</f>
        <v>29.881137667304014</v>
      </c>
      <c r="O1137">
        <f>IF(J1137="",AVERAGE(Fare),J1137)</f>
        <v>7.8875000000000002</v>
      </c>
      <c r="P1137">
        <f>COUNTIFS(Ticket,I1137)</f>
        <v>1</v>
      </c>
      <c r="Q1137">
        <f t="shared" si="87"/>
        <v>7.8875000000000002</v>
      </c>
      <c r="R1137">
        <f t="shared" si="88"/>
        <v>1</v>
      </c>
      <c r="S1137">
        <f t="shared" si="89"/>
        <v>0.78875000000000006</v>
      </c>
      <c r="T1137">
        <f t="shared" si="90"/>
        <v>1.4268733952472001</v>
      </c>
    </row>
    <row r="1138" spans="1:20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86"/>
        <v>Boy</v>
      </c>
      <c r="N1138">
        <f>IF(F1138="",AVERAGE(Age),F1138)</f>
        <v>29.881137667304014</v>
      </c>
      <c r="O1138">
        <f>IF(J1138="",AVERAGE(Fare),J1138)</f>
        <v>23.45</v>
      </c>
      <c r="P1138">
        <f>COUNTIFS(Ticket,I1138)</f>
        <v>4</v>
      </c>
      <c r="Q1138">
        <f t="shared" si="87"/>
        <v>5.8624999999999998</v>
      </c>
      <c r="R1138">
        <f t="shared" si="88"/>
        <v>4</v>
      </c>
      <c r="S1138">
        <f t="shared" si="89"/>
        <v>0.58624999999999994</v>
      </c>
      <c r="T1138">
        <f t="shared" si="90"/>
        <v>4.4268733952471999</v>
      </c>
    </row>
    <row r="1139" spans="1:20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86"/>
        <v>Man</v>
      </c>
      <c r="N1139">
        <f>IF(F1139="",AVERAGE(Age),F1139)</f>
        <v>41</v>
      </c>
      <c r="O1139">
        <f>IF(J1139="",AVERAGE(Fare),J1139)</f>
        <v>51.862499999999997</v>
      </c>
      <c r="P1139">
        <f>COUNTIFS(Ticket,I1139)</f>
        <v>2</v>
      </c>
      <c r="Q1139">
        <f t="shared" si="87"/>
        <v>25.931249999999999</v>
      </c>
      <c r="R1139">
        <f t="shared" si="88"/>
        <v>2</v>
      </c>
      <c r="S1139">
        <f t="shared" si="89"/>
        <v>2.5931249999999997</v>
      </c>
      <c r="T1139">
        <f t="shared" si="90"/>
        <v>2.5857142857142859</v>
      </c>
    </row>
    <row r="1140" spans="1:20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86"/>
        <v>Women</v>
      </c>
      <c r="N1140">
        <f>IF(F1140="",AVERAGE(Age),F1140)</f>
        <v>22</v>
      </c>
      <c r="O1140">
        <f>IF(J1140="",AVERAGE(Fare),J1140)</f>
        <v>21</v>
      </c>
      <c r="P1140">
        <f>COUNTIFS(Ticket,I1140)</f>
        <v>2</v>
      </c>
      <c r="Q1140">
        <f t="shared" si="87"/>
        <v>10.5</v>
      </c>
      <c r="R1140">
        <f t="shared" si="88"/>
        <v>1</v>
      </c>
      <c r="S1140">
        <f t="shared" si="89"/>
        <v>1.05</v>
      </c>
      <c r="T1140">
        <f t="shared" si="90"/>
        <v>1.3142857142857143</v>
      </c>
    </row>
    <row r="1141" spans="1:20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86"/>
        <v>Man</v>
      </c>
      <c r="N1141">
        <f>IF(F1141="",AVERAGE(Age),F1141)</f>
        <v>42</v>
      </c>
      <c r="O1141">
        <f>IF(J1141="",AVERAGE(Fare),J1141)</f>
        <v>32.5</v>
      </c>
      <c r="P1141">
        <f>COUNTIFS(Ticket,I1141)</f>
        <v>3</v>
      </c>
      <c r="Q1141">
        <f t="shared" si="87"/>
        <v>10.833333333333334</v>
      </c>
      <c r="R1141">
        <f t="shared" si="88"/>
        <v>3</v>
      </c>
      <c r="S1141">
        <f t="shared" si="89"/>
        <v>1.0833333333333333</v>
      </c>
      <c r="T1141">
        <f t="shared" si="90"/>
        <v>3.6</v>
      </c>
    </row>
    <row r="1142" spans="1:20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86"/>
        <v>Women</v>
      </c>
      <c r="N1142">
        <f>IF(F1142="",AVERAGE(Age),F1142)</f>
        <v>29</v>
      </c>
      <c r="O1142">
        <f>IF(J1142="",AVERAGE(Fare),J1142)</f>
        <v>26</v>
      </c>
      <c r="P1142">
        <f>COUNTIFS(Ticket,I1142)</f>
        <v>2</v>
      </c>
      <c r="Q1142">
        <f t="shared" si="87"/>
        <v>13</v>
      </c>
      <c r="R1142">
        <f t="shared" si="88"/>
        <v>2</v>
      </c>
      <c r="S1142">
        <f t="shared" si="89"/>
        <v>1.3</v>
      </c>
      <c r="T1142">
        <f t="shared" si="90"/>
        <v>2.4142857142857141</v>
      </c>
    </row>
    <row r="1143" spans="1:20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86"/>
        <v>Women</v>
      </c>
      <c r="N1143">
        <f>IF(F1143="",AVERAGE(Age),F1143)</f>
        <v>29.881137667304014</v>
      </c>
      <c r="O1143">
        <f>IF(J1143="",AVERAGE(Fare),J1143)</f>
        <v>14.4542</v>
      </c>
      <c r="P1143">
        <f>COUNTIFS(Ticket,I1143)</f>
        <v>2</v>
      </c>
      <c r="Q1143">
        <f t="shared" si="87"/>
        <v>7.2271000000000001</v>
      </c>
      <c r="R1143">
        <f t="shared" si="88"/>
        <v>2</v>
      </c>
      <c r="S1143">
        <f t="shared" si="89"/>
        <v>0.72270999999999996</v>
      </c>
      <c r="T1143">
        <f t="shared" si="90"/>
        <v>2.4268733952472004</v>
      </c>
    </row>
    <row r="1144" spans="1:20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86"/>
        <v>Women</v>
      </c>
      <c r="N1144">
        <f>IF(F1144="",AVERAGE(Age),F1144)</f>
        <v>0.92</v>
      </c>
      <c r="O1144">
        <f>IF(J1144="",AVERAGE(Fare),J1144)</f>
        <v>27.75</v>
      </c>
      <c r="P1144">
        <f>COUNTIFS(Ticket,I1144)</f>
        <v>4</v>
      </c>
      <c r="Q1144">
        <f t="shared" si="87"/>
        <v>6.9375</v>
      </c>
      <c r="R1144">
        <f t="shared" si="88"/>
        <v>4</v>
      </c>
      <c r="S1144">
        <f t="shared" si="89"/>
        <v>0.69374999999999998</v>
      </c>
      <c r="T1144">
        <f t="shared" si="90"/>
        <v>4.0131428571428573</v>
      </c>
    </row>
    <row r="1145" spans="1:20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86"/>
        <v>Man</v>
      </c>
      <c r="N1145">
        <f>IF(F1145="",AVERAGE(Age),F1145)</f>
        <v>20</v>
      </c>
      <c r="O1145">
        <f>IF(J1145="",AVERAGE(Fare),J1145)</f>
        <v>7.9249999999999998</v>
      </c>
      <c r="P1145">
        <f>COUNTIFS(Ticket,I1145)</f>
        <v>1</v>
      </c>
      <c r="Q1145">
        <f t="shared" si="87"/>
        <v>7.9249999999999998</v>
      </c>
      <c r="R1145">
        <f t="shared" si="88"/>
        <v>1</v>
      </c>
      <c r="S1145">
        <f t="shared" si="89"/>
        <v>0.79249999999999998</v>
      </c>
      <c r="T1145">
        <f t="shared" si="90"/>
        <v>1.2857142857142856</v>
      </c>
    </row>
    <row r="1146" spans="1:20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86"/>
        <v>Man</v>
      </c>
      <c r="N1146">
        <f>IF(F1146="",AVERAGE(Age),F1146)</f>
        <v>27</v>
      </c>
      <c r="O1146">
        <f>IF(J1146="",AVERAGE(Fare),J1146)</f>
        <v>136.7792</v>
      </c>
      <c r="P1146">
        <f>COUNTIFS(Ticket,I1146)</f>
        <v>2</v>
      </c>
      <c r="Q1146">
        <f t="shared" si="87"/>
        <v>68.389600000000002</v>
      </c>
      <c r="R1146">
        <f t="shared" si="88"/>
        <v>2</v>
      </c>
      <c r="S1146">
        <f t="shared" si="89"/>
        <v>6.8389600000000002</v>
      </c>
      <c r="T1146">
        <f t="shared" si="90"/>
        <v>2.3857142857142857</v>
      </c>
    </row>
    <row r="1147" spans="1:20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86"/>
        <v>Man</v>
      </c>
      <c r="N1147">
        <f>IF(F1147="",AVERAGE(Age),F1147)</f>
        <v>24</v>
      </c>
      <c r="O1147">
        <f>IF(J1147="",AVERAGE(Fare),J1147)</f>
        <v>9.3249999999999993</v>
      </c>
      <c r="P1147">
        <f>COUNTIFS(Ticket,I1147)</f>
        <v>1</v>
      </c>
      <c r="Q1147">
        <f t="shared" si="87"/>
        <v>9.3249999999999993</v>
      </c>
      <c r="R1147">
        <f t="shared" si="88"/>
        <v>1</v>
      </c>
      <c r="S1147">
        <f t="shared" si="89"/>
        <v>0.93249999999999988</v>
      </c>
      <c r="T1147">
        <f t="shared" si="90"/>
        <v>1.342857142857143</v>
      </c>
    </row>
    <row r="1148" spans="1:20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86"/>
        <v>Man</v>
      </c>
      <c r="N1148">
        <f>IF(F1148="",AVERAGE(Age),F1148)</f>
        <v>32.5</v>
      </c>
      <c r="O1148">
        <f>IF(J1148="",AVERAGE(Fare),J1148)</f>
        <v>9.5</v>
      </c>
      <c r="P1148">
        <f>COUNTIFS(Ticket,I1148)</f>
        <v>1</v>
      </c>
      <c r="Q1148">
        <f t="shared" si="87"/>
        <v>9.5</v>
      </c>
      <c r="R1148">
        <f t="shared" si="88"/>
        <v>1</v>
      </c>
      <c r="S1148">
        <f t="shared" si="89"/>
        <v>0.95</v>
      </c>
      <c r="T1148">
        <f t="shared" si="90"/>
        <v>1.4642857142857144</v>
      </c>
    </row>
    <row r="1149" spans="1:20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86"/>
        <v>Man</v>
      </c>
      <c r="N1149">
        <f>IF(F1149="",AVERAGE(Age),F1149)</f>
        <v>29.881137667304014</v>
      </c>
      <c r="O1149">
        <f>IF(J1149="",AVERAGE(Fare),J1149)</f>
        <v>7.55</v>
      </c>
      <c r="P1149">
        <f>COUNTIFS(Ticket,I1149)</f>
        <v>1</v>
      </c>
      <c r="Q1149">
        <f t="shared" si="87"/>
        <v>7.55</v>
      </c>
      <c r="R1149">
        <f t="shared" si="88"/>
        <v>1</v>
      </c>
      <c r="S1149">
        <f t="shared" si="89"/>
        <v>0.755</v>
      </c>
      <c r="T1149">
        <f t="shared" si="90"/>
        <v>1.4268733952472001</v>
      </c>
    </row>
    <row r="1150" spans="1:20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86"/>
        <v>Man</v>
      </c>
      <c r="N1150">
        <f>IF(F1150="",AVERAGE(Age),F1150)</f>
        <v>29.881137667304014</v>
      </c>
      <c r="O1150">
        <f>IF(J1150="",AVERAGE(Fare),J1150)</f>
        <v>7.75</v>
      </c>
      <c r="P1150">
        <f>COUNTIFS(Ticket,I1150)</f>
        <v>1</v>
      </c>
      <c r="Q1150">
        <f t="shared" si="87"/>
        <v>7.75</v>
      </c>
      <c r="R1150">
        <f t="shared" si="88"/>
        <v>1</v>
      </c>
      <c r="S1150">
        <f t="shared" si="89"/>
        <v>0.77500000000000002</v>
      </c>
      <c r="T1150">
        <f t="shared" si="90"/>
        <v>1.4268733952472001</v>
      </c>
    </row>
    <row r="1151" spans="1:20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86"/>
        <v>Man</v>
      </c>
      <c r="N1151">
        <f>IF(F1151="",AVERAGE(Age),F1151)</f>
        <v>28</v>
      </c>
      <c r="O1151">
        <f>IF(J1151="",AVERAGE(Fare),J1151)</f>
        <v>8.0500000000000007</v>
      </c>
      <c r="P1151">
        <f>COUNTIFS(Ticket,I1151)</f>
        <v>1</v>
      </c>
      <c r="Q1151">
        <f t="shared" si="87"/>
        <v>8.0500000000000007</v>
      </c>
      <c r="R1151">
        <f t="shared" si="88"/>
        <v>1</v>
      </c>
      <c r="S1151">
        <f t="shared" si="89"/>
        <v>0.80500000000000005</v>
      </c>
      <c r="T1151">
        <f t="shared" si="90"/>
        <v>1.4</v>
      </c>
    </row>
    <row r="1152" spans="1:20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86"/>
        <v>Women</v>
      </c>
      <c r="N1152">
        <f>IF(F1152="",AVERAGE(Age),F1152)</f>
        <v>19</v>
      </c>
      <c r="O1152">
        <f>IF(J1152="",AVERAGE(Fare),J1152)</f>
        <v>13</v>
      </c>
      <c r="P1152">
        <f>COUNTIFS(Ticket,I1152)</f>
        <v>1</v>
      </c>
      <c r="Q1152">
        <f t="shared" si="87"/>
        <v>13</v>
      </c>
      <c r="R1152">
        <f t="shared" si="88"/>
        <v>1</v>
      </c>
      <c r="S1152">
        <f t="shared" si="89"/>
        <v>1.3</v>
      </c>
      <c r="T1152">
        <f t="shared" si="90"/>
        <v>1.2714285714285714</v>
      </c>
    </row>
    <row r="1153" spans="1:20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86"/>
        <v>Man</v>
      </c>
      <c r="N1153">
        <f>IF(F1153="",AVERAGE(Age),F1153)</f>
        <v>21</v>
      </c>
      <c r="O1153">
        <f>IF(J1153="",AVERAGE(Fare),J1153)</f>
        <v>7.7750000000000004</v>
      </c>
      <c r="P1153">
        <f>COUNTIFS(Ticket,I1153)</f>
        <v>1</v>
      </c>
      <c r="Q1153">
        <f t="shared" si="87"/>
        <v>7.7750000000000004</v>
      </c>
      <c r="R1153">
        <f t="shared" si="88"/>
        <v>1</v>
      </c>
      <c r="S1153">
        <f t="shared" si="89"/>
        <v>0.77750000000000008</v>
      </c>
      <c r="T1153">
        <f t="shared" si="90"/>
        <v>1.3</v>
      </c>
    </row>
    <row r="1154" spans="1:20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86"/>
        <v>Man</v>
      </c>
      <c r="N1154">
        <f>IF(F1154="",AVERAGE(Age),F1154)</f>
        <v>36.5</v>
      </c>
      <c r="O1154">
        <f>IF(J1154="",AVERAGE(Fare),J1154)</f>
        <v>17.399999999999999</v>
      </c>
      <c r="P1154">
        <f>COUNTIFS(Ticket,I1154)</f>
        <v>2</v>
      </c>
      <c r="Q1154">
        <f t="shared" si="87"/>
        <v>8.6999999999999993</v>
      </c>
      <c r="R1154">
        <f t="shared" si="88"/>
        <v>2</v>
      </c>
      <c r="S1154">
        <f t="shared" si="89"/>
        <v>0.86999999999999988</v>
      </c>
      <c r="T1154">
        <f t="shared" si="90"/>
        <v>2.5214285714285714</v>
      </c>
    </row>
    <row r="1155" spans="1:20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86"/>
        <v>Man</v>
      </c>
      <c r="N1155">
        <f>IF(F1155="",AVERAGE(Age),F1155)</f>
        <v>21</v>
      </c>
      <c r="O1155">
        <f>IF(J1155="",AVERAGE(Fare),J1155)</f>
        <v>7.8541999999999996</v>
      </c>
      <c r="P1155">
        <f>COUNTIFS(Ticket,I1155)</f>
        <v>1</v>
      </c>
      <c r="Q1155">
        <f t="shared" si="87"/>
        <v>7.8541999999999996</v>
      </c>
      <c r="R1155">
        <f t="shared" si="88"/>
        <v>1</v>
      </c>
      <c r="S1155">
        <f t="shared" si="89"/>
        <v>0.78542000000000001</v>
      </c>
      <c r="T1155">
        <f t="shared" si="90"/>
        <v>1.3</v>
      </c>
    </row>
    <row r="1156" spans="1:20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91">IF(IFERROR(FIND("Master",D1156),0)&gt;0,"Boy",IF(E1156="female","Women","Man"))</f>
        <v>Women</v>
      </c>
      <c r="N1156">
        <f>IF(F1156="",AVERAGE(Age),F1156)</f>
        <v>29</v>
      </c>
      <c r="O1156">
        <f>IF(J1156="",AVERAGE(Fare),J1156)</f>
        <v>23</v>
      </c>
      <c r="P1156">
        <f>COUNTIFS(Ticket,I1156)</f>
        <v>3</v>
      </c>
      <c r="Q1156">
        <f t="shared" ref="Q1156:Q1219" si="92">O1156/P1156</f>
        <v>7.666666666666667</v>
      </c>
      <c r="R1156">
        <f t="shared" ref="R1156:R1219" si="93">SUM(G1156:H1156)+1</f>
        <v>3</v>
      </c>
      <c r="S1156">
        <f t="shared" ref="S1156:S1219" si="94">O1156/(P1156*10)</f>
        <v>0.76666666666666672</v>
      </c>
      <c r="T1156">
        <f t="shared" ref="T1156:T1219" si="95">R1156+(N1156/70)</f>
        <v>3.4142857142857141</v>
      </c>
    </row>
    <row r="1157" spans="1:20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91"/>
        <v>Women</v>
      </c>
      <c r="N1157">
        <f>IF(F1157="",AVERAGE(Age),F1157)</f>
        <v>1</v>
      </c>
      <c r="O1157">
        <f>IF(J1157="",AVERAGE(Fare),J1157)</f>
        <v>12.183299999999999</v>
      </c>
      <c r="P1157">
        <f>COUNTIFS(Ticket,I1157)</f>
        <v>2</v>
      </c>
      <c r="Q1157">
        <f t="shared" si="92"/>
        <v>6.0916499999999996</v>
      </c>
      <c r="R1157">
        <f t="shared" si="93"/>
        <v>3</v>
      </c>
      <c r="S1157">
        <f t="shared" si="94"/>
        <v>0.60916499999999996</v>
      </c>
      <c r="T1157">
        <f t="shared" si="95"/>
        <v>3.0142857142857142</v>
      </c>
    </row>
    <row r="1158" spans="1:20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91"/>
        <v>Man</v>
      </c>
      <c r="N1158">
        <f>IF(F1158="",AVERAGE(Age),F1158)</f>
        <v>30</v>
      </c>
      <c r="O1158">
        <f>IF(J1158="",AVERAGE(Fare),J1158)</f>
        <v>12.737500000000001</v>
      </c>
      <c r="P1158">
        <f>COUNTIFS(Ticket,I1158)</f>
        <v>1</v>
      </c>
      <c r="Q1158">
        <f t="shared" si="92"/>
        <v>12.737500000000001</v>
      </c>
      <c r="R1158">
        <f t="shared" si="93"/>
        <v>1</v>
      </c>
      <c r="S1158">
        <f t="shared" si="94"/>
        <v>1.2737500000000002</v>
      </c>
      <c r="T1158">
        <f t="shared" si="95"/>
        <v>1.4285714285714286</v>
      </c>
    </row>
    <row r="1159" spans="1:20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91"/>
        <v>Man</v>
      </c>
      <c r="N1159">
        <f>IF(F1159="",AVERAGE(Age),F1159)</f>
        <v>29.881137667304014</v>
      </c>
      <c r="O1159">
        <f>IF(J1159="",AVERAGE(Fare),J1159)</f>
        <v>7.8958000000000004</v>
      </c>
      <c r="P1159">
        <f>COUNTIFS(Ticket,I1159)</f>
        <v>1</v>
      </c>
      <c r="Q1159">
        <f t="shared" si="92"/>
        <v>7.8958000000000004</v>
      </c>
      <c r="R1159">
        <f t="shared" si="93"/>
        <v>1</v>
      </c>
      <c r="S1159">
        <f t="shared" si="94"/>
        <v>0.78958000000000006</v>
      </c>
      <c r="T1159">
        <f t="shared" si="95"/>
        <v>1.4268733952472001</v>
      </c>
    </row>
    <row r="1160" spans="1:20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91"/>
        <v>Man</v>
      </c>
      <c r="N1160">
        <f>IF(F1160="",AVERAGE(Age),F1160)</f>
        <v>29.881137667304014</v>
      </c>
      <c r="O1160">
        <f>IF(J1160="",AVERAGE(Fare),J1160)</f>
        <v>0</v>
      </c>
      <c r="P1160">
        <f>COUNTIFS(Ticket,I1160)</f>
        <v>1</v>
      </c>
      <c r="Q1160">
        <f t="shared" si="92"/>
        <v>0</v>
      </c>
      <c r="R1160">
        <f t="shared" si="93"/>
        <v>1</v>
      </c>
      <c r="S1160">
        <f t="shared" si="94"/>
        <v>0</v>
      </c>
      <c r="T1160">
        <f t="shared" si="95"/>
        <v>1.4268733952472001</v>
      </c>
    </row>
    <row r="1161" spans="1:20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91"/>
        <v>Man</v>
      </c>
      <c r="N1161">
        <f>IF(F1161="",AVERAGE(Age),F1161)</f>
        <v>29.881137667304014</v>
      </c>
      <c r="O1161">
        <f>IF(J1161="",AVERAGE(Fare),J1161)</f>
        <v>7.55</v>
      </c>
      <c r="P1161">
        <f>COUNTIFS(Ticket,I1161)</f>
        <v>1</v>
      </c>
      <c r="Q1161">
        <f t="shared" si="92"/>
        <v>7.55</v>
      </c>
      <c r="R1161">
        <f t="shared" si="93"/>
        <v>1</v>
      </c>
      <c r="S1161">
        <f t="shared" si="94"/>
        <v>0.755</v>
      </c>
      <c r="T1161">
        <f t="shared" si="95"/>
        <v>1.4268733952472001</v>
      </c>
    </row>
    <row r="1162" spans="1:20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91"/>
        <v>Women</v>
      </c>
      <c r="N1162">
        <f>IF(F1162="",AVERAGE(Age),F1162)</f>
        <v>29.881137667304014</v>
      </c>
      <c r="O1162">
        <f>IF(J1162="",AVERAGE(Fare),J1162)</f>
        <v>8.0500000000000007</v>
      </c>
      <c r="P1162">
        <f>COUNTIFS(Ticket,I1162)</f>
        <v>1</v>
      </c>
      <c r="Q1162">
        <f t="shared" si="92"/>
        <v>8.0500000000000007</v>
      </c>
      <c r="R1162">
        <f t="shared" si="93"/>
        <v>1</v>
      </c>
      <c r="S1162">
        <f t="shared" si="94"/>
        <v>0.80500000000000005</v>
      </c>
      <c r="T1162">
        <f t="shared" si="95"/>
        <v>1.4268733952472001</v>
      </c>
    </row>
    <row r="1163" spans="1:20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91"/>
        <v>Man</v>
      </c>
      <c r="N1163">
        <f>IF(F1163="",AVERAGE(Age),F1163)</f>
        <v>17</v>
      </c>
      <c r="O1163">
        <f>IF(J1163="",AVERAGE(Fare),J1163)</f>
        <v>8.6624999999999996</v>
      </c>
      <c r="P1163">
        <f>COUNTIFS(Ticket,I1163)</f>
        <v>1</v>
      </c>
      <c r="Q1163">
        <f t="shared" si="92"/>
        <v>8.6624999999999996</v>
      </c>
      <c r="R1163">
        <f t="shared" si="93"/>
        <v>1</v>
      </c>
      <c r="S1163">
        <f t="shared" si="94"/>
        <v>0.86624999999999996</v>
      </c>
      <c r="T1163">
        <f t="shared" si="95"/>
        <v>1.2428571428571429</v>
      </c>
    </row>
    <row r="1164" spans="1:20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91"/>
        <v>Man</v>
      </c>
      <c r="N1164">
        <f>IF(F1164="",AVERAGE(Age),F1164)</f>
        <v>46</v>
      </c>
      <c r="O1164">
        <f>IF(J1164="",AVERAGE(Fare),J1164)</f>
        <v>75.241699999999994</v>
      </c>
      <c r="P1164">
        <f>COUNTIFS(Ticket,I1164)</f>
        <v>2</v>
      </c>
      <c r="Q1164">
        <f t="shared" si="92"/>
        <v>37.620849999999997</v>
      </c>
      <c r="R1164">
        <f t="shared" si="93"/>
        <v>1</v>
      </c>
      <c r="S1164">
        <f t="shared" si="94"/>
        <v>3.7620849999999999</v>
      </c>
      <c r="T1164">
        <f t="shared" si="95"/>
        <v>1.657142857142857</v>
      </c>
    </row>
    <row r="1165" spans="1:20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91"/>
        <v>Man</v>
      </c>
      <c r="N1165">
        <f>IF(F1165="",AVERAGE(Age),F1165)</f>
        <v>29.881137667304014</v>
      </c>
      <c r="O1165">
        <f>IF(J1165="",AVERAGE(Fare),J1165)</f>
        <v>7.75</v>
      </c>
      <c r="P1165">
        <f>COUNTIFS(Ticket,I1165)</f>
        <v>1</v>
      </c>
      <c r="Q1165">
        <f t="shared" si="92"/>
        <v>7.75</v>
      </c>
      <c r="R1165">
        <f t="shared" si="93"/>
        <v>1</v>
      </c>
      <c r="S1165">
        <f t="shared" si="94"/>
        <v>0.77500000000000002</v>
      </c>
      <c r="T1165">
        <f t="shared" si="95"/>
        <v>1.4268733952472001</v>
      </c>
    </row>
    <row r="1166" spans="1:20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91"/>
        <v>Women</v>
      </c>
      <c r="N1166">
        <f>IF(F1166="",AVERAGE(Age),F1166)</f>
        <v>26</v>
      </c>
      <c r="O1166">
        <f>IF(J1166="",AVERAGE(Fare),J1166)</f>
        <v>136.7792</v>
      </c>
      <c r="P1166">
        <f>COUNTIFS(Ticket,I1166)</f>
        <v>2</v>
      </c>
      <c r="Q1166">
        <f t="shared" si="92"/>
        <v>68.389600000000002</v>
      </c>
      <c r="R1166">
        <f t="shared" si="93"/>
        <v>2</v>
      </c>
      <c r="S1166">
        <f t="shared" si="94"/>
        <v>6.8389600000000002</v>
      </c>
      <c r="T1166">
        <f t="shared" si="95"/>
        <v>2.3714285714285714</v>
      </c>
    </row>
    <row r="1167" spans="1:20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91"/>
        <v>Women</v>
      </c>
      <c r="N1167">
        <f>IF(F1167="",AVERAGE(Age),F1167)</f>
        <v>29.881137667304014</v>
      </c>
      <c r="O1167">
        <f>IF(J1167="",AVERAGE(Fare),J1167)</f>
        <v>15.5</v>
      </c>
      <c r="P1167">
        <f>COUNTIFS(Ticket,I1167)</f>
        <v>2</v>
      </c>
      <c r="Q1167">
        <f t="shared" si="92"/>
        <v>7.75</v>
      </c>
      <c r="R1167">
        <f t="shared" si="93"/>
        <v>2</v>
      </c>
      <c r="S1167">
        <f t="shared" si="94"/>
        <v>0.77500000000000002</v>
      </c>
      <c r="T1167">
        <f t="shared" si="95"/>
        <v>2.4268733952472004</v>
      </c>
    </row>
    <row r="1168" spans="1:20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91"/>
        <v>Man</v>
      </c>
      <c r="N1168">
        <f>IF(F1168="",AVERAGE(Age),F1168)</f>
        <v>29.881137667304014</v>
      </c>
      <c r="O1168">
        <f>IF(J1168="",AVERAGE(Fare),J1168)</f>
        <v>7.2249999999999996</v>
      </c>
      <c r="P1168">
        <f>COUNTIFS(Ticket,I1168)</f>
        <v>1</v>
      </c>
      <c r="Q1168">
        <f t="shared" si="92"/>
        <v>7.2249999999999996</v>
      </c>
      <c r="R1168">
        <f t="shared" si="93"/>
        <v>1</v>
      </c>
      <c r="S1168">
        <f t="shared" si="94"/>
        <v>0.72249999999999992</v>
      </c>
      <c r="T1168">
        <f t="shared" si="95"/>
        <v>1.4268733952472001</v>
      </c>
    </row>
    <row r="1169" spans="1:20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91"/>
        <v>Women</v>
      </c>
      <c r="N1169">
        <f>IF(F1169="",AVERAGE(Age),F1169)</f>
        <v>20</v>
      </c>
      <c r="O1169">
        <f>IF(J1169="",AVERAGE(Fare),J1169)</f>
        <v>26</v>
      </c>
      <c r="P1169">
        <f>COUNTIFS(Ticket,I1169)</f>
        <v>2</v>
      </c>
      <c r="Q1169">
        <f t="shared" si="92"/>
        <v>13</v>
      </c>
      <c r="R1169">
        <f t="shared" si="93"/>
        <v>2</v>
      </c>
      <c r="S1169">
        <f t="shared" si="94"/>
        <v>1.3</v>
      </c>
      <c r="T1169">
        <f t="shared" si="95"/>
        <v>2.2857142857142856</v>
      </c>
    </row>
    <row r="1170" spans="1:20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91"/>
        <v>Man</v>
      </c>
      <c r="N1170">
        <f>IF(F1170="",AVERAGE(Age),F1170)</f>
        <v>28</v>
      </c>
      <c r="O1170">
        <f>IF(J1170="",AVERAGE(Fare),J1170)</f>
        <v>10.5</v>
      </c>
      <c r="P1170">
        <f>COUNTIFS(Ticket,I1170)</f>
        <v>1</v>
      </c>
      <c r="Q1170">
        <f t="shared" si="92"/>
        <v>10.5</v>
      </c>
      <c r="R1170">
        <f t="shared" si="93"/>
        <v>1</v>
      </c>
      <c r="S1170">
        <f t="shared" si="94"/>
        <v>1.05</v>
      </c>
      <c r="T1170">
        <f t="shared" si="95"/>
        <v>1.4</v>
      </c>
    </row>
    <row r="1171" spans="1:20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91"/>
        <v>Man</v>
      </c>
      <c r="N1171">
        <f>IF(F1171="",AVERAGE(Age),F1171)</f>
        <v>40</v>
      </c>
      <c r="O1171">
        <f>IF(J1171="",AVERAGE(Fare),J1171)</f>
        <v>26</v>
      </c>
      <c r="P1171">
        <f>COUNTIFS(Ticket,I1171)</f>
        <v>2</v>
      </c>
      <c r="Q1171">
        <f t="shared" si="92"/>
        <v>13</v>
      </c>
      <c r="R1171">
        <f t="shared" si="93"/>
        <v>2</v>
      </c>
      <c r="S1171">
        <f t="shared" si="94"/>
        <v>1.3</v>
      </c>
      <c r="T1171">
        <f t="shared" si="95"/>
        <v>2.5714285714285712</v>
      </c>
    </row>
    <row r="1172" spans="1:20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91"/>
        <v>Man</v>
      </c>
      <c r="N1172">
        <f>IF(F1172="",AVERAGE(Age),F1172)</f>
        <v>30</v>
      </c>
      <c r="O1172">
        <f>IF(J1172="",AVERAGE(Fare),J1172)</f>
        <v>21</v>
      </c>
      <c r="P1172">
        <f>COUNTIFS(Ticket,I1172)</f>
        <v>2</v>
      </c>
      <c r="Q1172">
        <f t="shared" si="92"/>
        <v>10.5</v>
      </c>
      <c r="R1172">
        <f t="shared" si="93"/>
        <v>2</v>
      </c>
      <c r="S1172">
        <f t="shared" si="94"/>
        <v>1.05</v>
      </c>
      <c r="T1172">
        <f t="shared" si="95"/>
        <v>2.4285714285714284</v>
      </c>
    </row>
    <row r="1173" spans="1:20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91"/>
        <v>Man</v>
      </c>
      <c r="N1173">
        <f>IF(F1173="",AVERAGE(Age),F1173)</f>
        <v>22</v>
      </c>
      <c r="O1173">
        <f>IF(J1173="",AVERAGE(Fare),J1173)</f>
        <v>10.5</v>
      </c>
      <c r="P1173">
        <f>COUNTIFS(Ticket,I1173)</f>
        <v>1</v>
      </c>
      <c r="Q1173">
        <f t="shared" si="92"/>
        <v>10.5</v>
      </c>
      <c r="R1173">
        <f t="shared" si="93"/>
        <v>1</v>
      </c>
      <c r="S1173">
        <f t="shared" si="94"/>
        <v>1.05</v>
      </c>
      <c r="T1173">
        <f t="shared" si="95"/>
        <v>1.3142857142857143</v>
      </c>
    </row>
    <row r="1174" spans="1:20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91"/>
        <v>Women</v>
      </c>
      <c r="N1174">
        <f>IF(F1174="",AVERAGE(Age),F1174)</f>
        <v>23</v>
      </c>
      <c r="O1174">
        <f>IF(J1174="",AVERAGE(Fare),J1174)</f>
        <v>8.6624999999999996</v>
      </c>
      <c r="P1174">
        <f>COUNTIFS(Ticket,I1174)</f>
        <v>1</v>
      </c>
      <c r="Q1174">
        <f t="shared" si="92"/>
        <v>8.6624999999999996</v>
      </c>
      <c r="R1174">
        <f t="shared" si="93"/>
        <v>1</v>
      </c>
      <c r="S1174">
        <f t="shared" si="94"/>
        <v>0.86624999999999996</v>
      </c>
      <c r="T1174">
        <f t="shared" si="95"/>
        <v>1.3285714285714285</v>
      </c>
    </row>
    <row r="1175" spans="1:20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91"/>
        <v>Boy</v>
      </c>
      <c r="N1175">
        <f>IF(F1175="",AVERAGE(Age),F1175)</f>
        <v>0.75</v>
      </c>
      <c r="O1175">
        <f>IF(J1175="",AVERAGE(Fare),J1175)</f>
        <v>13.775</v>
      </c>
      <c r="P1175">
        <f>COUNTIFS(Ticket,I1175)</f>
        <v>3</v>
      </c>
      <c r="Q1175">
        <f t="shared" si="92"/>
        <v>4.5916666666666668</v>
      </c>
      <c r="R1175">
        <f t="shared" si="93"/>
        <v>3</v>
      </c>
      <c r="S1175">
        <f t="shared" si="94"/>
        <v>0.45916666666666667</v>
      </c>
      <c r="T1175">
        <f t="shared" si="95"/>
        <v>3.0107142857142857</v>
      </c>
    </row>
    <row r="1176" spans="1:20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91"/>
        <v>Women</v>
      </c>
      <c r="N1176">
        <f>IF(F1176="",AVERAGE(Age),F1176)</f>
        <v>29.881137667304014</v>
      </c>
      <c r="O1176">
        <f>IF(J1176="",AVERAGE(Fare),J1176)</f>
        <v>7.75</v>
      </c>
      <c r="P1176">
        <f>COUNTIFS(Ticket,I1176)</f>
        <v>1</v>
      </c>
      <c r="Q1176">
        <f t="shared" si="92"/>
        <v>7.75</v>
      </c>
      <c r="R1176">
        <f t="shared" si="93"/>
        <v>1</v>
      </c>
      <c r="S1176">
        <f t="shared" si="94"/>
        <v>0.77500000000000002</v>
      </c>
      <c r="T1176">
        <f t="shared" si="95"/>
        <v>1.4268733952472001</v>
      </c>
    </row>
    <row r="1177" spans="1:20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91"/>
        <v>Women</v>
      </c>
      <c r="N1177">
        <f>IF(F1177="",AVERAGE(Age),F1177)</f>
        <v>9</v>
      </c>
      <c r="O1177">
        <f>IF(J1177="",AVERAGE(Fare),J1177)</f>
        <v>15.245799999999999</v>
      </c>
      <c r="P1177">
        <f>COUNTIFS(Ticket,I1177)</f>
        <v>3</v>
      </c>
      <c r="Q1177">
        <f t="shared" si="92"/>
        <v>5.0819333333333327</v>
      </c>
      <c r="R1177">
        <f t="shared" si="93"/>
        <v>3</v>
      </c>
      <c r="S1177">
        <f t="shared" si="94"/>
        <v>0.50819333333333327</v>
      </c>
      <c r="T1177">
        <f t="shared" si="95"/>
        <v>3.1285714285714286</v>
      </c>
    </row>
    <row r="1178" spans="1:20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91"/>
        <v>Women</v>
      </c>
      <c r="N1178">
        <f>IF(F1178="",AVERAGE(Age),F1178)</f>
        <v>2</v>
      </c>
      <c r="O1178">
        <f>IF(J1178="",AVERAGE(Fare),J1178)</f>
        <v>20.212499999999999</v>
      </c>
      <c r="P1178">
        <f>COUNTIFS(Ticket,I1178)</f>
        <v>3</v>
      </c>
      <c r="Q1178">
        <f t="shared" si="92"/>
        <v>6.7374999999999998</v>
      </c>
      <c r="R1178">
        <f t="shared" si="93"/>
        <v>3</v>
      </c>
      <c r="S1178">
        <f t="shared" si="94"/>
        <v>0.67374999999999996</v>
      </c>
      <c r="T1178">
        <f t="shared" si="95"/>
        <v>3.0285714285714285</v>
      </c>
    </row>
    <row r="1179" spans="1:20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91"/>
        <v>Man</v>
      </c>
      <c r="N1179">
        <f>IF(F1179="",AVERAGE(Age),F1179)</f>
        <v>36</v>
      </c>
      <c r="O1179">
        <f>IF(J1179="",AVERAGE(Fare),J1179)</f>
        <v>7.25</v>
      </c>
      <c r="P1179">
        <f>COUNTIFS(Ticket,I1179)</f>
        <v>1</v>
      </c>
      <c r="Q1179">
        <f t="shared" si="92"/>
        <v>7.25</v>
      </c>
      <c r="R1179">
        <f t="shared" si="93"/>
        <v>1</v>
      </c>
      <c r="S1179">
        <f t="shared" si="94"/>
        <v>0.72499999999999998</v>
      </c>
      <c r="T1179">
        <f t="shared" si="95"/>
        <v>1.5142857142857142</v>
      </c>
    </row>
    <row r="1180" spans="1:20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91"/>
        <v>Man</v>
      </c>
      <c r="N1180">
        <f>IF(F1180="",AVERAGE(Age),F1180)</f>
        <v>29.881137667304014</v>
      </c>
      <c r="O1180">
        <f>IF(J1180="",AVERAGE(Fare),J1180)</f>
        <v>7.25</v>
      </c>
      <c r="P1180">
        <f>COUNTIFS(Ticket,I1180)</f>
        <v>1</v>
      </c>
      <c r="Q1180">
        <f t="shared" si="92"/>
        <v>7.25</v>
      </c>
      <c r="R1180">
        <f t="shared" si="93"/>
        <v>1</v>
      </c>
      <c r="S1180">
        <f t="shared" si="94"/>
        <v>0.72499999999999998</v>
      </c>
      <c r="T1180">
        <f t="shared" si="95"/>
        <v>1.4268733952472001</v>
      </c>
    </row>
    <row r="1181" spans="1:20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91"/>
        <v>Man</v>
      </c>
      <c r="N1181">
        <f>IF(F1181="",AVERAGE(Age),F1181)</f>
        <v>24</v>
      </c>
      <c r="O1181">
        <f>IF(J1181="",AVERAGE(Fare),J1181)</f>
        <v>82.2667</v>
      </c>
      <c r="P1181">
        <f>COUNTIFS(Ticket,I1181)</f>
        <v>2</v>
      </c>
      <c r="Q1181">
        <f t="shared" si="92"/>
        <v>41.13335</v>
      </c>
      <c r="R1181">
        <f t="shared" si="93"/>
        <v>2</v>
      </c>
      <c r="S1181">
        <f t="shared" si="94"/>
        <v>4.1133350000000002</v>
      </c>
      <c r="T1181">
        <f t="shared" si="95"/>
        <v>2.342857142857143</v>
      </c>
    </row>
    <row r="1182" spans="1:20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91"/>
        <v>Man</v>
      </c>
      <c r="N1182">
        <f>IF(F1182="",AVERAGE(Age),F1182)</f>
        <v>29.881137667304014</v>
      </c>
      <c r="O1182">
        <f>IF(J1182="",AVERAGE(Fare),J1182)</f>
        <v>7.2291999999999996</v>
      </c>
      <c r="P1182">
        <f>COUNTIFS(Ticket,I1182)</f>
        <v>1</v>
      </c>
      <c r="Q1182">
        <f t="shared" si="92"/>
        <v>7.2291999999999996</v>
      </c>
      <c r="R1182">
        <f t="shared" si="93"/>
        <v>1</v>
      </c>
      <c r="S1182">
        <f t="shared" si="94"/>
        <v>0.72292000000000001</v>
      </c>
      <c r="T1182">
        <f t="shared" si="95"/>
        <v>1.4268733952472001</v>
      </c>
    </row>
    <row r="1183" spans="1:20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91"/>
        <v>Man</v>
      </c>
      <c r="N1183">
        <f>IF(F1183="",AVERAGE(Age),F1183)</f>
        <v>29.881137667304014</v>
      </c>
      <c r="O1183">
        <f>IF(J1183="",AVERAGE(Fare),J1183)</f>
        <v>8.0500000000000007</v>
      </c>
      <c r="P1183">
        <f>COUNTIFS(Ticket,I1183)</f>
        <v>1</v>
      </c>
      <c r="Q1183">
        <f t="shared" si="92"/>
        <v>8.0500000000000007</v>
      </c>
      <c r="R1183">
        <f t="shared" si="93"/>
        <v>1</v>
      </c>
      <c r="S1183">
        <f t="shared" si="94"/>
        <v>0.80500000000000005</v>
      </c>
      <c r="T1183">
        <f t="shared" si="95"/>
        <v>1.4268733952472001</v>
      </c>
    </row>
    <row r="1184" spans="1:20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91"/>
        <v>Man</v>
      </c>
      <c r="N1184">
        <f>IF(F1184="",AVERAGE(Age),F1184)</f>
        <v>29.881137667304014</v>
      </c>
      <c r="O1184">
        <f>IF(J1184="",AVERAGE(Fare),J1184)</f>
        <v>39.6</v>
      </c>
      <c r="P1184">
        <f>COUNTIFS(Ticket,I1184)</f>
        <v>1</v>
      </c>
      <c r="Q1184">
        <f t="shared" si="92"/>
        <v>39.6</v>
      </c>
      <c r="R1184">
        <f t="shared" si="93"/>
        <v>1</v>
      </c>
      <c r="S1184">
        <f t="shared" si="94"/>
        <v>3.96</v>
      </c>
      <c r="T1184">
        <f t="shared" si="95"/>
        <v>1.4268733952472001</v>
      </c>
    </row>
    <row r="1185" spans="1:20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91"/>
        <v>Women</v>
      </c>
      <c r="N1185">
        <f>IF(F1185="",AVERAGE(Age),F1185)</f>
        <v>30</v>
      </c>
      <c r="O1185">
        <f>IF(J1185="",AVERAGE(Fare),J1185)</f>
        <v>6.95</v>
      </c>
      <c r="P1185">
        <f>COUNTIFS(Ticket,I1185)</f>
        <v>1</v>
      </c>
      <c r="Q1185">
        <f t="shared" si="92"/>
        <v>6.95</v>
      </c>
      <c r="R1185">
        <f t="shared" si="93"/>
        <v>1</v>
      </c>
      <c r="S1185">
        <f t="shared" si="94"/>
        <v>0.69500000000000006</v>
      </c>
      <c r="T1185">
        <f t="shared" si="95"/>
        <v>1.4285714285714286</v>
      </c>
    </row>
    <row r="1186" spans="1:20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91"/>
        <v>Man</v>
      </c>
      <c r="N1186">
        <f>IF(F1186="",AVERAGE(Age),F1186)</f>
        <v>29.881137667304014</v>
      </c>
      <c r="O1186">
        <f>IF(J1186="",AVERAGE(Fare),J1186)</f>
        <v>7.2291999999999996</v>
      </c>
      <c r="P1186">
        <f>COUNTIFS(Ticket,I1186)</f>
        <v>1</v>
      </c>
      <c r="Q1186">
        <f t="shared" si="92"/>
        <v>7.2291999999999996</v>
      </c>
      <c r="R1186">
        <f t="shared" si="93"/>
        <v>1</v>
      </c>
      <c r="S1186">
        <f t="shared" si="94"/>
        <v>0.72292000000000001</v>
      </c>
      <c r="T1186">
        <f t="shared" si="95"/>
        <v>1.4268733952472001</v>
      </c>
    </row>
    <row r="1187" spans="1:20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91"/>
        <v>Man</v>
      </c>
      <c r="N1187">
        <f>IF(F1187="",AVERAGE(Age),F1187)</f>
        <v>53</v>
      </c>
      <c r="O1187">
        <f>IF(J1187="",AVERAGE(Fare),J1187)</f>
        <v>81.8583</v>
      </c>
      <c r="P1187">
        <f>COUNTIFS(Ticket,I1187)</f>
        <v>3</v>
      </c>
      <c r="Q1187">
        <f t="shared" si="92"/>
        <v>27.286100000000001</v>
      </c>
      <c r="R1187">
        <f t="shared" si="93"/>
        <v>3</v>
      </c>
      <c r="S1187">
        <f t="shared" si="94"/>
        <v>2.7286100000000002</v>
      </c>
      <c r="T1187">
        <f t="shared" si="95"/>
        <v>3.7571428571428571</v>
      </c>
    </row>
    <row r="1188" spans="1:20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91"/>
        <v>Man</v>
      </c>
      <c r="N1188">
        <f>IF(F1188="",AVERAGE(Age),F1188)</f>
        <v>36</v>
      </c>
      <c r="O1188">
        <f>IF(J1188="",AVERAGE(Fare),J1188)</f>
        <v>9.5</v>
      </c>
      <c r="P1188">
        <f>COUNTIFS(Ticket,I1188)</f>
        <v>1</v>
      </c>
      <c r="Q1188">
        <f t="shared" si="92"/>
        <v>9.5</v>
      </c>
      <c r="R1188">
        <f t="shared" si="93"/>
        <v>1</v>
      </c>
      <c r="S1188">
        <f t="shared" si="94"/>
        <v>0.95</v>
      </c>
      <c r="T1188">
        <f t="shared" si="95"/>
        <v>1.5142857142857142</v>
      </c>
    </row>
    <row r="1189" spans="1:20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91"/>
        <v>Man</v>
      </c>
      <c r="N1189">
        <f>IF(F1189="",AVERAGE(Age),F1189)</f>
        <v>26</v>
      </c>
      <c r="O1189">
        <f>IF(J1189="",AVERAGE(Fare),J1189)</f>
        <v>7.8958000000000004</v>
      </c>
      <c r="P1189">
        <f>COUNTIFS(Ticket,I1189)</f>
        <v>1</v>
      </c>
      <c r="Q1189">
        <f t="shared" si="92"/>
        <v>7.8958000000000004</v>
      </c>
      <c r="R1189">
        <f t="shared" si="93"/>
        <v>1</v>
      </c>
      <c r="S1189">
        <f t="shared" si="94"/>
        <v>0.78958000000000006</v>
      </c>
      <c r="T1189">
        <f t="shared" si="95"/>
        <v>1.3714285714285714</v>
      </c>
    </row>
    <row r="1190" spans="1:20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91"/>
        <v>Women</v>
      </c>
      <c r="N1190">
        <f>IF(F1190="",AVERAGE(Age),F1190)</f>
        <v>1</v>
      </c>
      <c r="O1190">
        <f>IF(J1190="",AVERAGE(Fare),J1190)</f>
        <v>41.5792</v>
      </c>
      <c r="P1190">
        <f>COUNTIFS(Ticket,I1190)</f>
        <v>4</v>
      </c>
      <c r="Q1190">
        <f t="shared" si="92"/>
        <v>10.3948</v>
      </c>
      <c r="R1190">
        <f t="shared" si="93"/>
        <v>4</v>
      </c>
      <c r="S1190">
        <f t="shared" si="94"/>
        <v>1.03948</v>
      </c>
      <c r="T1190">
        <f t="shared" si="95"/>
        <v>4.0142857142857142</v>
      </c>
    </row>
    <row r="1191" spans="1:20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91"/>
        <v>Man</v>
      </c>
      <c r="N1191">
        <f>IF(F1191="",AVERAGE(Age),F1191)</f>
        <v>29.881137667304014</v>
      </c>
      <c r="O1191">
        <f>IF(J1191="",AVERAGE(Fare),J1191)</f>
        <v>21.679200000000002</v>
      </c>
      <c r="P1191">
        <f>COUNTIFS(Ticket,I1191)</f>
        <v>3</v>
      </c>
      <c r="Q1191">
        <f t="shared" si="92"/>
        <v>7.2264000000000008</v>
      </c>
      <c r="R1191">
        <f t="shared" si="93"/>
        <v>3</v>
      </c>
      <c r="S1191">
        <f t="shared" si="94"/>
        <v>0.72264000000000006</v>
      </c>
      <c r="T1191">
        <f t="shared" si="95"/>
        <v>3.4268733952472004</v>
      </c>
    </row>
    <row r="1192" spans="1:20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91"/>
        <v>Man</v>
      </c>
      <c r="N1192">
        <f>IF(F1192="",AVERAGE(Age),F1192)</f>
        <v>30</v>
      </c>
      <c r="O1192">
        <f>IF(J1192="",AVERAGE(Fare),J1192)</f>
        <v>45.5</v>
      </c>
      <c r="P1192">
        <f>COUNTIFS(Ticket,I1192)</f>
        <v>1</v>
      </c>
      <c r="Q1192">
        <f t="shared" si="92"/>
        <v>45.5</v>
      </c>
      <c r="R1192">
        <f t="shared" si="93"/>
        <v>1</v>
      </c>
      <c r="S1192">
        <f t="shared" si="94"/>
        <v>4.55</v>
      </c>
      <c r="T1192">
        <f t="shared" si="95"/>
        <v>1.4285714285714286</v>
      </c>
    </row>
    <row r="1193" spans="1:20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91"/>
        <v>Man</v>
      </c>
      <c r="N1193">
        <f>IF(F1193="",AVERAGE(Age),F1193)</f>
        <v>29</v>
      </c>
      <c r="O1193">
        <f>IF(J1193="",AVERAGE(Fare),J1193)</f>
        <v>7.8541999999999996</v>
      </c>
      <c r="P1193">
        <f>COUNTIFS(Ticket,I1193)</f>
        <v>1</v>
      </c>
      <c r="Q1193">
        <f t="shared" si="92"/>
        <v>7.8541999999999996</v>
      </c>
      <c r="R1193">
        <f t="shared" si="93"/>
        <v>1</v>
      </c>
      <c r="S1193">
        <f t="shared" si="94"/>
        <v>0.78542000000000001</v>
      </c>
      <c r="T1193">
        <f t="shared" si="95"/>
        <v>1.4142857142857144</v>
      </c>
    </row>
    <row r="1194" spans="1:20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91"/>
        <v>Man</v>
      </c>
      <c r="N1194">
        <f>IF(F1194="",AVERAGE(Age),F1194)</f>
        <v>32</v>
      </c>
      <c r="O1194">
        <f>IF(J1194="",AVERAGE(Fare),J1194)</f>
        <v>7.7750000000000004</v>
      </c>
      <c r="P1194">
        <f>COUNTIFS(Ticket,I1194)</f>
        <v>1</v>
      </c>
      <c r="Q1194">
        <f t="shared" si="92"/>
        <v>7.7750000000000004</v>
      </c>
      <c r="R1194">
        <f t="shared" si="93"/>
        <v>1</v>
      </c>
      <c r="S1194">
        <f t="shared" si="94"/>
        <v>0.77750000000000008</v>
      </c>
      <c r="T1194">
        <f t="shared" si="95"/>
        <v>1.4571428571428571</v>
      </c>
    </row>
    <row r="1195" spans="1:20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91"/>
        <v>Man</v>
      </c>
      <c r="N1195">
        <f>IF(F1195="",AVERAGE(Age),F1195)</f>
        <v>29.881137667304014</v>
      </c>
      <c r="O1195">
        <f>IF(J1195="",AVERAGE(Fare),J1195)</f>
        <v>15.0458</v>
      </c>
      <c r="P1195">
        <f>COUNTIFS(Ticket,I1195)</f>
        <v>1</v>
      </c>
      <c r="Q1195">
        <f t="shared" si="92"/>
        <v>15.0458</v>
      </c>
      <c r="R1195">
        <f t="shared" si="93"/>
        <v>1</v>
      </c>
      <c r="S1195">
        <f t="shared" si="94"/>
        <v>1.50458</v>
      </c>
      <c r="T1195">
        <f t="shared" si="95"/>
        <v>1.4268733952472001</v>
      </c>
    </row>
    <row r="1196" spans="1:20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91"/>
        <v>Man</v>
      </c>
      <c r="N1196">
        <f>IF(F1196="",AVERAGE(Age),F1196)</f>
        <v>43</v>
      </c>
      <c r="O1196">
        <f>IF(J1196="",AVERAGE(Fare),J1196)</f>
        <v>21</v>
      </c>
      <c r="P1196">
        <f>COUNTIFS(Ticket,I1196)</f>
        <v>2</v>
      </c>
      <c r="Q1196">
        <f t="shared" si="92"/>
        <v>10.5</v>
      </c>
      <c r="R1196">
        <f t="shared" si="93"/>
        <v>2</v>
      </c>
      <c r="S1196">
        <f t="shared" si="94"/>
        <v>1.05</v>
      </c>
      <c r="T1196">
        <f t="shared" si="95"/>
        <v>2.6142857142857143</v>
      </c>
    </row>
    <row r="1197" spans="1:20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91"/>
        <v>Man</v>
      </c>
      <c r="N1197">
        <f>IF(F1197="",AVERAGE(Age),F1197)</f>
        <v>24</v>
      </c>
      <c r="O1197">
        <f>IF(J1197="",AVERAGE(Fare),J1197)</f>
        <v>8.6624999999999996</v>
      </c>
      <c r="P1197">
        <f>COUNTIFS(Ticket,I1197)</f>
        <v>1</v>
      </c>
      <c r="Q1197">
        <f t="shared" si="92"/>
        <v>8.6624999999999996</v>
      </c>
      <c r="R1197">
        <f t="shared" si="93"/>
        <v>1</v>
      </c>
      <c r="S1197">
        <f t="shared" si="94"/>
        <v>0.86624999999999996</v>
      </c>
      <c r="T1197">
        <f t="shared" si="95"/>
        <v>1.342857142857143</v>
      </c>
    </row>
    <row r="1198" spans="1:20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91"/>
        <v>Women</v>
      </c>
      <c r="N1198">
        <f>IF(F1198="",AVERAGE(Age),F1198)</f>
        <v>29.881137667304014</v>
      </c>
      <c r="O1198">
        <f>IF(J1198="",AVERAGE(Fare),J1198)</f>
        <v>7.75</v>
      </c>
      <c r="P1198">
        <f>COUNTIFS(Ticket,I1198)</f>
        <v>1</v>
      </c>
      <c r="Q1198">
        <f t="shared" si="92"/>
        <v>7.75</v>
      </c>
      <c r="R1198">
        <f t="shared" si="93"/>
        <v>1</v>
      </c>
      <c r="S1198">
        <f t="shared" si="94"/>
        <v>0.77500000000000002</v>
      </c>
      <c r="T1198">
        <f t="shared" si="95"/>
        <v>1.4268733952472001</v>
      </c>
    </row>
    <row r="1199" spans="1:20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91"/>
        <v>Women</v>
      </c>
      <c r="N1199">
        <f>IF(F1199="",AVERAGE(Age),F1199)</f>
        <v>64</v>
      </c>
      <c r="O1199">
        <f>IF(J1199="",AVERAGE(Fare),J1199)</f>
        <v>26.55</v>
      </c>
      <c r="P1199">
        <f>COUNTIFS(Ticket,I1199)</f>
        <v>1</v>
      </c>
      <c r="Q1199">
        <f t="shared" si="92"/>
        <v>26.55</v>
      </c>
      <c r="R1199">
        <f t="shared" si="93"/>
        <v>3</v>
      </c>
      <c r="S1199">
        <f t="shared" si="94"/>
        <v>2.6550000000000002</v>
      </c>
      <c r="T1199">
        <f t="shared" si="95"/>
        <v>3.9142857142857141</v>
      </c>
    </row>
    <row r="1200" spans="1:20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91"/>
        <v>Man</v>
      </c>
      <c r="N1200">
        <f>IF(F1200="",AVERAGE(Age),F1200)</f>
        <v>30</v>
      </c>
      <c r="O1200">
        <f>IF(J1200="",AVERAGE(Fare),J1200)</f>
        <v>151.55000000000001</v>
      </c>
      <c r="P1200">
        <f>COUNTIFS(Ticket,I1200)</f>
        <v>6</v>
      </c>
      <c r="Q1200">
        <f t="shared" si="92"/>
        <v>25.258333333333336</v>
      </c>
      <c r="R1200">
        <f t="shared" si="93"/>
        <v>4</v>
      </c>
      <c r="S1200">
        <f t="shared" si="94"/>
        <v>2.5258333333333334</v>
      </c>
      <c r="T1200">
        <f t="shared" si="95"/>
        <v>4.4285714285714288</v>
      </c>
    </row>
    <row r="1201" spans="1:20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91"/>
        <v>Boy</v>
      </c>
      <c r="N1201">
        <f>IF(F1201="",AVERAGE(Age),F1201)</f>
        <v>0.83</v>
      </c>
      <c r="O1201">
        <f>IF(J1201="",AVERAGE(Fare),J1201)</f>
        <v>9.35</v>
      </c>
      <c r="P1201">
        <f>COUNTIFS(Ticket,I1201)</f>
        <v>2</v>
      </c>
      <c r="Q1201">
        <f t="shared" si="92"/>
        <v>4.6749999999999998</v>
      </c>
      <c r="R1201">
        <f t="shared" si="93"/>
        <v>2</v>
      </c>
      <c r="S1201">
        <f t="shared" si="94"/>
        <v>0.46749999999999997</v>
      </c>
      <c r="T1201">
        <f t="shared" si="95"/>
        <v>2.011857142857143</v>
      </c>
    </row>
    <row r="1202" spans="1:20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91"/>
        <v>Man</v>
      </c>
      <c r="N1202">
        <f>IF(F1202="",AVERAGE(Age),F1202)</f>
        <v>55</v>
      </c>
      <c r="O1202">
        <f>IF(J1202="",AVERAGE(Fare),J1202)</f>
        <v>93.5</v>
      </c>
      <c r="P1202">
        <f>COUNTIFS(Ticket,I1202)</f>
        <v>4</v>
      </c>
      <c r="Q1202">
        <f t="shared" si="92"/>
        <v>23.375</v>
      </c>
      <c r="R1202">
        <f t="shared" si="93"/>
        <v>3</v>
      </c>
      <c r="S1202">
        <f t="shared" si="94"/>
        <v>2.3374999999999999</v>
      </c>
      <c r="T1202">
        <f t="shared" si="95"/>
        <v>3.7857142857142856</v>
      </c>
    </row>
    <row r="1203" spans="1:20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91"/>
        <v>Women</v>
      </c>
      <c r="N1203">
        <f>IF(F1203="",AVERAGE(Age),F1203)</f>
        <v>45</v>
      </c>
      <c r="O1203">
        <f>IF(J1203="",AVERAGE(Fare),J1203)</f>
        <v>14.1083</v>
      </c>
      <c r="P1203">
        <f>COUNTIFS(Ticket,I1203)</f>
        <v>2</v>
      </c>
      <c r="Q1203">
        <f t="shared" si="92"/>
        <v>7.0541499999999999</v>
      </c>
      <c r="R1203">
        <f t="shared" si="93"/>
        <v>2</v>
      </c>
      <c r="S1203">
        <f t="shared" si="94"/>
        <v>0.70541500000000001</v>
      </c>
      <c r="T1203">
        <f t="shared" si="95"/>
        <v>2.6428571428571428</v>
      </c>
    </row>
    <row r="1204" spans="1:20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91"/>
        <v>Man</v>
      </c>
      <c r="N1204">
        <f>IF(F1204="",AVERAGE(Age),F1204)</f>
        <v>18</v>
      </c>
      <c r="O1204">
        <f>IF(J1204="",AVERAGE(Fare),J1204)</f>
        <v>8.6624999999999996</v>
      </c>
      <c r="P1204">
        <f>COUNTIFS(Ticket,I1204)</f>
        <v>1</v>
      </c>
      <c r="Q1204">
        <f t="shared" si="92"/>
        <v>8.6624999999999996</v>
      </c>
      <c r="R1204">
        <f t="shared" si="93"/>
        <v>1</v>
      </c>
      <c r="S1204">
        <f t="shared" si="94"/>
        <v>0.86624999999999996</v>
      </c>
      <c r="T1204">
        <f t="shared" si="95"/>
        <v>1.2571428571428571</v>
      </c>
    </row>
    <row r="1205" spans="1:20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91"/>
        <v>Man</v>
      </c>
      <c r="N1205">
        <f>IF(F1205="",AVERAGE(Age),F1205)</f>
        <v>22</v>
      </c>
      <c r="O1205">
        <f>IF(J1205="",AVERAGE(Fare),J1205)</f>
        <v>7.2249999999999996</v>
      </c>
      <c r="P1205">
        <f>COUNTIFS(Ticket,I1205)</f>
        <v>1</v>
      </c>
      <c r="Q1205">
        <f t="shared" si="92"/>
        <v>7.2249999999999996</v>
      </c>
      <c r="R1205">
        <f t="shared" si="93"/>
        <v>1</v>
      </c>
      <c r="S1205">
        <f t="shared" si="94"/>
        <v>0.72249999999999992</v>
      </c>
      <c r="T1205">
        <f t="shared" si="95"/>
        <v>1.3142857142857143</v>
      </c>
    </row>
    <row r="1206" spans="1:20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91"/>
        <v>Man</v>
      </c>
      <c r="N1206">
        <f>IF(F1206="",AVERAGE(Age),F1206)</f>
        <v>29.881137667304014</v>
      </c>
      <c r="O1206">
        <f>IF(J1206="",AVERAGE(Fare),J1206)</f>
        <v>7.5750000000000002</v>
      </c>
      <c r="P1206">
        <f>COUNTIFS(Ticket,I1206)</f>
        <v>1</v>
      </c>
      <c r="Q1206">
        <f t="shared" si="92"/>
        <v>7.5750000000000002</v>
      </c>
      <c r="R1206">
        <f t="shared" si="93"/>
        <v>1</v>
      </c>
      <c r="S1206">
        <f t="shared" si="94"/>
        <v>0.75750000000000006</v>
      </c>
      <c r="T1206">
        <f t="shared" si="95"/>
        <v>1.4268733952472001</v>
      </c>
    </row>
    <row r="1207" spans="1:20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91"/>
        <v>Women</v>
      </c>
      <c r="N1207">
        <f>IF(F1207="",AVERAGE(Age),F1207)</f>
        <v>37</v>
      </c>
      <c r="O1207">
        <f>IF(J1207="",AVERAGE(Fare),J1207)</f>
        <v>7.75</v>
      </c>
      <c r="P1207">
        <f>COUNTIFS(Ticket,I1207)</f>
        <v>1</v>
      </c>
      <c r="Q1207">
        <f t="shared" si="92"/>
        <v>7.75</v>
      </c>
      <c r="R1207">
        <f t="shared" si="93"/>
        <v>1</v>
      </c>
      <c r="S1207">
        <f t="shared" si="94"/>
        <v>0.77500000000000002</v>
      </c>
      <c r="T1207">
        <f t="shared" si="95"/>
        <v>1.5285714285714285</v>
      </c>
    </row>
    <row r="1208" spans="1:20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91"/>
        <v>Women</v>
      </c>
      <c r="N1208">
        <f>IF(F1208="",AVERAGE(Age),F1208)</f>
        <v>55</v>
      </c>
      <c r="O1208">
        <f>IF(J1208="",AVERAGE(Fare),J1208)</f>
        <v>135.63329999999999</v>
      </c>
      <c r="P1208">
        <f>COUNTIFS(Ticket,I1208)</f>
        <v>4</v>
      </c>
      <c r="Q1208">
        <f t="shared" si="92"/>
        <v>33.908324999999998</v>
      </c>
      <c r="R1208">
        <f t="shared" si="93"/>
        <v>1</v>
      </c>
      <c r="S1208">
        <f t="shared" si="94"/>
        <v>3.3908324999999997</v>
      </c>
      <c r="T1208">
        <f t="shared" si="95"/>
        <v>1.7857142857142856</v>
      </c>
    </row>
    <row r="1209" spans="1:20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91"/>
        <v>Women</v>
      </c>
      <c r="N1209">
        <f>IF(F1209="",AVERAGE(Age),F1209)</f>
        <v>17</v>
      </c>
      <c r="O1209">
        <f>IF(J1209="",AVERAGE(Fare),J1209)</f>
        <v>7.7332999999999998</v>
      </c>
      <c r="P1209">
        <f>COUNTIFS(Ticket,I1209)</f>
        <v>1</v>
      </c>
      <c r="Q1209">
        <f t="shared" si="92"/>
        <v>7.7332999999999998</v>
      </c>
      <c r="R1209">
        <f t="shared" si="93"/>
        <v>1</v>
      </c>
      <c r="S1209">
        <f t="shared" si="94"/>
        <v>0.77332999999999996</v>
      </c>
      <c r="T1209">
        <f t="shared" si="95"/>
        <v>1.2428571428571429</v>
      </c>
    </row>
    <row r="1210" spans="1:20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91"/>
        <v>Man</v>
      </c>
      <c r="N1210">
        <f>IF(F1210="",AVERAGE(Age),F1210)</f>
        <v>57</v>
      </c>
      <c r="O1210">
        <f>IF(J1210="",AVERAGE(Fare),J1210)</f>
        <v>146.52080000000001</v>
      </c>
      <c r="P1210">
        <f>COUNTIFS(Ticket,I1210)</f>
        <v>3</v>
      </c>
      <c r="Q1210">
        <f t="shared" si="92"/>
        <v>48.840266666666672</v>
      </c>
      <c r="R1210">
        <f t="shared" si="93"/>
        <v>2</v>
      </c>
      <c r="S1210">
        <f t="shared" si="94"/>
        <v>4.8840266666666672</v>
      </c>
      <c r="T1210">
        <f t="shared" si="95"/>
        <v>2.8142857142857141</v>
      </c>
    </row>
    <row r="1211" spans="1:20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91"/>
        <v>Man</v>
      </c>
      <c r="N1211">
        <f>IF(F1211="",AVERAGE(Age),F1211)</f>
        <v>19</v>
      </c>
      <c r="O1211">
        <f>IF(J1211="",AVERAGE(Fare),J1211)</f>
        <v>10.5</v>
      </c>
      <c r="P1211">
        <f>COUNTIFS(Ticket,I1211)</f>
        <v>1</v>
      </c>
      <c r="Q1211">
        <f t="shared" si="92"/>
        <v>10.5</v>
      </c>
      <c r="R1211">
        <f t="shared" si="93"/>
        <v>1</v>
      </c>
      <c r="S1211">
        <f t="shared" si="94"/>
        <v>1.05</v>
      </c>
      <c r="T1211">
        <f t="shared" si="95"/>
        <v>1.2714285714285714</v>
      </c>
    </row>
    <row r="1212" spans="1:20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91"/>
        <v>Man</v>
      </c>
      <c r="N1212">
        <f>IF(F1212="",AVERAGE(Age),F1212)</f>
        <v>27</v>
      </c>
      <c r="O1212">
        <f>IF(J1212="",AVERAGE(Fare),J1212)</f>
        <v>7.8541999999999996</v>
      </c>
      <c r="P1212">
        <f>COUNTIFS(Ticket,I1212)</f>
        <v>1</v>
      </c>
      <c r="Q1212">
        <f t="shared" si="92"/>
        <v>7.8541999999999996</v>
      </c>
      <c r="R1212">
        <f t="shared" si="93"/>
        <v>1</v>
      </c>
      <c r="S1212">
        <f t="shared" si="94"/>
        <v>0.78542000000000001</v>
      </c>
      <c r="T1212">
        <f t="shared" si="95"/>
        <v>1.3857142857142857</v>
      </c>
    </row>
    <row r="1213" spans="1:20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91"/>
        <v>Man</v>
      </c>
      <c r="N1213">
        <f>IF(F1213="",AVERAGE(Age),F1213)</f>
        <v>22</v>
      </c>
      <c r="O1213">
        <f>IF(J1213="",AVERAGE(Fare),J1213)</f>
        <v>31.5</v>
      </c>
      <c r="P1213">
        <f>COUNTIFS(Ticket,I1213)</f>
        <v>3</v>
      </c>
      <c r="Q1213">
        <f t="shared" si="92"/>
        <v>10.5</v>
      </c>
      <c r="R1213">
        <f t="shared" si="93"/>
        <v>3</v>
      </c>
      <c r="S1213">
        <f t="shared" si="94"/>
        <v>1.05</v>
      </c>
      <c r="T1213">
        <f t="shared" si="95"/>
        <v>3.3142857142857141</v>
      </c>
    </row>
    <row r="1214" spans="1:20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91"/>
        <v>Man</v>
      </c>
      <c r="N1214">
        <f>IF(F1214="",AVERAGE(Age),F1214)</f>
        <v>26</v>
      </c>
      <c r="O1214">
        <f>IF(J1214="",AVERAGE(Fare),J1214)</f>
        <v>7.7750000000000004</v>
      </c>
      <c r="P1214">
        <f>COUNTIFS(Ticket,I1214)</f>
        <v>1</v>
      </c>
      <c r="Q1214">
        <f t="shared" si="92"/>
        <v>7.7750000000000004</v>
      </c>
      <c r="R1214">
        <f t="shared" si="93"/>
        <v>1</v>
      </c>
      <c r="S1214">
        <f t="shared" si="94"/>
        <v>0.77750000000000008</v>
      </c>
      <c r="T1214">
        <f t="shared" si="95"/>
        <v>1.3714285714285714</v>
      </c>
    </row>
    <row r="1215" spans="1:20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91"/>
        <v>Man</v>
      </c>
      <c r="N1215">
        <f>IF(F1215="",AVERAGE(Age),F1215)</f>
        <v>25</v>
      </c>
      <c r="O1215">
        <f>IF(J1215="",AVERAGE(Fare),J1215)</f>
        <v>7.2291999999999996</v>
      </c>
      <c r="P1215">
        <f>COUNTIFS(Ticket,I1215)</f>
        <v>1</v>
      </c>
      <c r="Q1215">
        <f t="shared" si="92"/>
        <v>7.2291999999999996</v>
      </c>
      <c r="R1215">
        <f t="shared" si="93"/>
        <v>1</v>
      </c>
      <c r="S1215">
        <f t="shared" si="94"/>
        <v>0.72292000000000001</v>
      </c>
      <c r="T1215">
        <f t="shared" si="95"/>
        <v>1.3571428571428572</v>
      </c>
    </row>
    <row r="1216" spans="1:20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91"/>
        <v>Man</v>
      </c>
      <c r="N1216">
        <f>IF(F1216="",AVERAGE(Age),F1216)</f>
        <v>26</v>
      </c>
      <c r="O1216">
        <f>IF(J1216="",AVERAGE(Fare),J1216)</f>
        <v>13</v>
      </c>
      <c r="P1216">
        <f>COUNTIFS(Ticket,I1216)</f>
        <v>1</v>
      </c>
      <c r="Q1216">
        <f t="shared" si="92"/>
        <v>13</v>
      </c>
      <c r="R1216">
        <f t="shared" si="93"/>
        <v>1</v>
      </c>
      <c r="S1216">
        <f t="shared" si="94"/>
        <v>1.3</v>
      </c>
      <c r="T1216">
        <f t="shared" si="95"/>
        <v>1.3714285714285714</v>
      </c>
    </row>
    <row r="1217" spans="1:20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91"/>
        <v>Man</v>
      </c>
      <c r="N1217">
        <f>IF(F1217="",AVERAGE(Age),F1217)</f>
        <v>33</v>
      </c>
      <c r="O1217">
        <f>IF(J1217="",AVERAGE(Fare),J1217)</f>
        <v>26.55</v>
      </c>
      <c r="P1217">
        <f>COUNTIFS(Ticket,I1217)</f>
        <v>1</v>
      </c>
      <c r="Q1217">
        <f t="shared" si="92"/>
        <v>26.55</v>
      </c>
      <c r="R1217">
        <f t="shared" si="93"/>
        <v>1</v>
      </c>
      <c r="S1217">
        <f t="shared" si="94"/>
        <v>2.6550000000000002</v>
      </c>
      <c r="T1217">
        <f t="shared" si="95"/>
        <v>1.4714285714285715</v>
      </c>
    </row>
    <row r="1218" spans="1:20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91"/>
        <v>Women</v>
      </c>
      <c r="N1218">
        <f>IF(F1218="",AVERAGE(Age),F1218)</f>
        <v>39</v>
      </c>
      <c r="O1218">
        <f>IF(J1218="",AVERAGE(Fare),J1218)</f>
        <v>211.33750000000001</v>
      </c>
      <c r="P1218">
        <f>COUNTIFS(Ticket,I1218)</f>
        <v>4</v>
      </c>
      <c r="Q1218">
        <f t="shared" si="92"/>
        <v>52.834375000000001</v>
      </c>
      <c r="R1218">
        <f t="shared" si="93"/>
        <v>1</v>
      </c>
      <c r="S1218">
        <f t="shared" si="94"/>
        <v>5.2834374999999998</v>
      </c>
      <c r="T1218">
        <f t="shared" si="95"/>
        <v>1.5571428571428572</v>
      </c>
    </row>
    <row r="1219" spans="1:20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91"/>
        <v>Man</v>
      </c>
      <c r="N1219">
        <f>IF(F1219="",AVERAGE(Age),F1219)</f>
        <v>23</v>
      </c>
      <c r="O1219">
        <f>IF(J1219="",AVERAGE(Fare),J1219)</f>
        <v>7.05</v>
      </c>
      <c r="P1219">
        <f>COUNTIFS(Ticket,I1219)</f>
        <v>1</v>
      </c>
      <c r="Q1219">
        <f t="shared" si="92"/>
        <v>7.05</v>
      </c>
      <c r="R1219">
        <f t="shared" si="93"/>
        <v>1</v>
      </c>
      <c r="S1219">
        <f t="shared" si="94"/>
        <v>0.70499999999999996</v>
      </c>
      <c r="T1219">
        <f t="shared" si="95"/>
        <v>1.3285714285714285</v>
      </c>
    </row>
    <row r="1220" spans="1:20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96">IF(IFERROR(FIND("Master",D1220),0)&gt;0,"Boy",IF(E1220="female","Women","Man"))</f>
        <v>Women</v>
      </c>
      <c r="N1220">
        <f>IF(F1220="",AVERAGE(Age),F1220)</f>
        <v>12</v>
      </c>
      <c r="O1220">
        <f>IF(J1220="",AVERAGE(Fare),J1220)</f>
        <v>39</v>
      </c>
      <c r="P1220">
        <f>COUNTIFS(Ticket,I1220)</f>
        <v>4</v>
      </c>
      <c r="Q1220">
        <f t="shared" ref="Q1220:Q1283" si="97">O1220/P1220</f>
        <v>9.75</v>
      </c>
      <c r="R1220">
        <f t="shared" ref="R1220:R1283" si="98">SUM(G1220:H1220)+1</f>
        <v>4</v>
      </c>
      <c r="S1220">
        <f t="shared" ref="S1220:S1283" si="99">O1220/(P1220*10)</f>
        <v>0.97499999999999998</v>
      </c>
      <c r="T1220">
        <f t="shared" ref="T1220:T1283" si="100">R1220+(N1220/70)</f>
        <v>4.1714285714285717</v>
      </c>
    </row>
    <row r="1221" spans="1:20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96"/>
        <v>Man</v>
      </c>
      <c r="N1221">
        <f>IF(F1221="",AVERAGE(Age),F1221)</f>
        <v>46</v>
      </c>
      <c r="O1221">
        <f>IF(J1221="",AVERAGE(Fare),J1221)</f>
        <v>79.2</v>
      </c>
      <c r="P1221">
        <f>COUNTIFS(Ticket,I1221)</f>
        <v>2</v>
      </c>
      <c r="Q1221">
        <f t="shared" si="97"/>
        <v>39.6</v>
      </c>
      <c r="R1221">
        <f t="shared" si="98"/>
        <v>1</v>
      </c>
      <c r="S1221">
        <f t="shared" si="99"/>
        <v>3.96</v>
      </c>
      <c r="T1221">
        <f t="shared" si="100"/>
        <v>1.657142857142857</v>
      </c>
    </row>
    <row r="1222" spans="1:20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96"/>
        <v>Man</v>
      </c>
      <c r="N1222">
        <f>IF(F1222="",AVERAGE(Age),F1222)</f>
        <v>29</v>
      </c>
      <c r="O1222">
        <f>IF(J1222="",AVERAGE(Fare),J1222)</f>
        <v>26</v>
      </c>
      <c r="P1222">
        <f>COUNTIFS(Ticket,I1222)</f>
        <v>2</v>
      </c>
      <c r="Q1222">
        <f t="shared" si="97"/>
        <v>13</v>
      </c>
      <c r="R1222">
        <f t="shared" si="98"/>
        <v>2</v>
      </c>
      <c r="S1222">
        <f t="shared" si="99"/>
        <v>1.3</v>
      </c>
      <c r="T1222">
        <f t="shared" si="100"/>
        <v>2.4142857142857141</v>
      </c>
    </row>
    <row r="1223" spans="1:20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96"/>
        <v>Man</v>
      </c>
      <c r="N1223">
        <f>IF(F1223="",AVERAGE(Age),F1223)</f>
        <v>21</v>
      </c>
      <c r="O1223">
        <f>IF(J1223="",AVERAGE(Fare),J1223)</f>
        <v>13</v>
      </c>
      <c r="P1223">
        <f>COUNTIFS(Ticket,I1223)</f>
        <v>1</v>
      </c>
      <c r="Q1223">
        <f t="shared" si="97"/>
        <v>13</v>
      </c>
      <c r="R1223">
        <f t="shared" si="98"/>
        <v>1</v>
      </c>
      <c r="S1223">
        <f t="shared" si="99"/>
        <v>1.3</v>
      </c>
      <c r="T1223">
        <f t="shared" si="100"/>
        <v>1.3</v>
      </c>
    </row>
    <row r="1224" spans="1:20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96"/>
        <v>Women</v>
      </c>
      <c r="N1224">
        <f>IF(F1224="",AVERAGE(Age),F1224)</f>
        <v>48</v>
      </c>
      <c r="O1224">
        <f>IF(J1224="",AVERAGE(Fare),J1224)</f>
        <v>36.75</v>
      </c>
      <c r="P1224">
        <f>COUNTIFS(Ticket,I1224)</f>
        <v>4</v>
      </c>
      <c r="Q1224">
        <f t="shared" si="97"/>
        <v>9.1875</v>
      </c>
      <c r="R1224">
        <f t="shared" si="98"/>
        <v>3</v>
      </c>
      <c r="S1224">
        <f t="shared" si="99"/>
        <v>0.91874999999999996</v>
      </c>
      <c r="T1224">
        <f t="shared" si="100"/>
        <v>3.6857142857142859</v>
      </c>
    </row>
    <row r="1225" spans="1:20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96"/>
        <v>Man</v>
      </c>
      <c r="N1225">
        <f>IF(F1225="",AVERAGE(Age),F1225)</f>
        <v>39</v>
      </c>
      <c r="O1225">
        <f>IF(J1225="",AVERAGE(Fare),J1225)</f>
        <v>29.7</v>
      </c>
      <c r="P1225">
        <f>COUNTIFS(Ticket,I1225)</f>
        <v>1</v>
      </c>
      <c r="Q1225">
        <f t="shared" si="97"/>
        <v>29.7</v>
      </c>
      <c r="R1225">
        <f t="shared" si="98"/>
        <v>1</v>
      </c>
      <c r="S1225">
        <f t="shared" si="99"/>
        <v>2.9699999999999998</v>
      </c>
      <c r="T1225">
        <f t="shared" si="100"/>
        <v>1.5571428571428572</v>
      </c>
    </row>
    <row r="1226" spans="1:20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96"/>
        <v>Man</v>
      </c>
      <c r="N1226">
        <f>IF(F1226="",AVERAGE(Age),F1226)</f>
        <v>29.881137667304014</v>
      </c>
      <c r="O1226">
        <f>IF(J1226="",AVERAGE(Fare),J1226)</f>
        <v>7.2249999999999996</v>
      </c>
      <c r="P1226">
        <f>COUNTIFS(Ticket,I1226)</f>
        <v>1</v>
      </c>
      <c r="Q1226">
        <f t="shared" si="97"/>
        <v>7.2249999999999996</v>
      </c>
      <c r="R1226">
        <f t="shared" si="98"/>
        <v>1</v>
      </c>
      <c r="S1226">
        <f t="shared" si="99"/>
        <v>0.72249999999999992</v>
      </c>
      <c r="T1226">
        <f t="shared" si="100"/>
        <v>1.4268733952472001</v>
      </c>
    </row>
    <row r="1227" spans="1:20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96"/>
        <v>Women</v>
      </c>
      <c r="N1227">
        <f>IF(F1227="",AVERAGE(Age),F1227)</f>
        <v>19</v>
      </c>
      <c r="O1227">
        <f>IF(J1227="",AVERAGE(Fare),J1227)</f>
        <v>15.7417</v>
      </c>
      <c r="P1227">
        <f>COUNTIFS(Ticket,I1227)</f>
        <v>3</v>
      </c>
      <c r="Q1227">
        <f t="shared" si="97"/>
        <v>5.247233333333333</v>
      </c>
      <c r="R1227">
        <f t="shared" si="98"/>
        <v>3</v>
      </c>
      <c r="S1227">
        <f t="shared" si="99"/>
        <v>0.52472333333333332</v>
      </c>
      <c r="T1227">
        <f t="shared" si="100"/>
        <v>3.2714285714285714</v>
      </c>
    </row>
    <row r="1228" spans="1:20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96"/>
        <v>Man</v>
      </c>
      <c r="N1228">
        <f>IF(F1228="",AVERAGE(Age),F1228)</f>
        <v>27</v>
      </c>
      <c r="O1228">
        <f>IF(J1228="",AVERAGE(Fare),J1228)</f>
        <v>7.8958000000000004</v>
      </c>
      <c r="P1228">
        <f>COUNTIFS(Ticket,I1228)</f>
        <v>1</v>
      </c>
      <c r="Q1228">
        <f t="shared" si="97"/>
        <v>7.8958000000000004</v>
      </c>
      <c r="R1228">
        <f t="shared" si="98"/>
        <v>1</v>
      </c>
      <c r="S1228">
        <f t="shared" si="99"/>
        <v>0.78958000000000006</v>
      </c>
      <c r="T1228">
        <f t="shared" si="100"/>
        <v>1.3857142857142857</v>
      </c>
    </row>
    <row r="1229" spans="1:20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96"/>
        <v>Man</v>
      </c>
      <c r="N1229">
        <f>IF(F1229="",AVERAGE(Age),F1229)</f>
        <v>30</v>
      </c>
      <c r="O1229">
        <f>IF(J1229="",AVERAGE(Fare),J1229)</f>
        <v>26</v>
      </c>
      <c r="P1229">
        <f>COUNTIFS(Ticket,I1229)</f>
        <v>1</v>
      </c>
      <c r="Q1229">
        <f t="shared" si="97"/>
        <v>26</v>
      </c>
      <c r="R1229">
        <f t="shared" si="98"/>
        <v>1</v>
      </c>
      <c r="S1229">
        <f t="shared" si="99"/>
        <v>2.6</v>
      </c>
      <c r="T1229">
        <f t="shared" si="100"/>
        <v>1.4285714285714286</v>
      </c>
    </row>
    <row r="1230" spans="1:20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96"/>
        <v>Man</v>
      </c>
      <c r="N1230">
        <f>IF(F1230="",AVERAGE(Age),F1230)</f>
        <v>32</v>
      </c>
      <c r="O1230">
        <f>IF(J1230="",AVERAGE(Fare),J1230)</f>
        <v>13</v>
      </c>
      <c r="P1230">
        <f>COUNTIFS(Ticket,I1230)</f>
        <v>1</v>
      </c>
      <c r="Q1230">
        <f t="shared" si="97"/>
        <v>13</v>
      </c>
      <c r="R1230">
        <f t="shared" si="98"/>
        <v>1</v>
      </c>
      <c r="S1230">
        <f t="shared" si="99"/>
        <v>1.3</v>
      </c>
      <c r="T1230">
        <f t="shared" si="100"/>
        <v>1.4571428571428571</v>
      </c>
    </row>
    <row r="1231" spans="1:20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96"/>
        <v>Man</v>
      </c>
      <c r="N1231">
        <f>IF(F1231="",AVERAGE(Age),F1231)</f>
        <v>39</v>
      </c>
      <c r="O1231">
        <f>IF(J1231="",AVERAGE(Fare),J1231)</f>
        <v>7.2291999999999996</v>
      </c>
      <c r="P1231">
        <f>COUNTIFS(Ticket,I1231)</f>
        <v>1</v>
      </c>
      <c r="Q1231">
        <f t="shared" si="97"/>
        <v>7.2291999999999996</v>
      </c>
      <c r="R1231">
        <f t="shared" si="98"/>
        <v>3</v>
      </c>
      <c r="S1231">
        <f t="shared" si="99"/>
        <v>0.72292000000000001</v>
      </c>
      <c r="T1231">
        <f t="shared" si="100"/>
        <v>3.5571428571428569</v>
      </c>
    </row>
    <row r="1232" spans="1:20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96"/>
        <v>Man</v>
      </c>
      <c r="N1232">
        <f>IF(F1232="",AVERAGE(Age),F1232)</f>
        <v>25</v>
      </c>
      <c r="O1232">
        <f>IF(J1232="",AVERAGE(Fare),J1232)</f>
        <v>31.5</v>
      </c>
      <c r="P1232">
        <f>COUNTIFS(Ticket,I1232)</f>
        <v>3</v>
      </c>
      <c r="Q1232">
        <f t="shared" si="97"/>
        <v>10.5</v>
      </c>
      <c r="R1232">
        <f t="shared" si="98"/>
        <v>1</v>
      </c>
      <c r="S1232">
        <f t="shared" si="99"/>
        <v>1.05</v>
      </c>
      <c r="T1232">
        <f t="shared" si="100"/>
        <v>1.3571428571428572</v>
      </c>
    </row>
    <row r="1233" spans="1:20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96"/>
        <v>Boy</v>
      </c>
      <c r="N1233">
        <f>IF(F1233="",AVERAGE(Age),F1233)</f>
        <v>29.881137667304014</v>
      </c>
      <c r="O1233">
        <f>IF(J1233="",AVERAGE(Fare),J1233)</f>
        <v>7.2291999999999996</v>
      </c>
      <c r="P1233">
        <f>COUNTIFS(Ticket,I1233)</f>
        <v>1</v>
      </c>
      <c r="Q1233">
        <f t="shared" si="97"/>
        <v>7.2291999999999996</v>
      </c>
      <c r="R1233">
        <f t="shared" si="98"/>
        <v>1</v>
      </c>
      <c r="S1233">
        <f t="shared" si="99"/>
        <v>0.72292000000000001</v>
      </c>
      <c r="T1233">
        <f t="shared" si="100"/>
        <v>1.4268733952472001</v>
      </c>
    </row>
    <row r="1234" spans="1:20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96"/>
        <v>Man</v>
      </c>
      <c r="N1234">
        <f>IF(F1234="",AVERAGE(Age),F1234)</f>
        <v>18</v>
      </c>
      <c r="O1234">
        <f>IF(J1234="",AVERAGE(Fare),J1234)</f>
        <v>10.5</v>
      </c>
      <c r="P1234">
        <f>COUNTIFS(Ticket,I1234)</f>
        <v>1</v>
      </c>
      <c r="Q1234">
        <f t="shared" si="97"/>
        <v>10.5</v>
      </c>
      <c r="R1234">
        <f t="shared" si="98"/>
        <v>1</v>
      </c>
      <c r="S1234">
        <f t="shared" si="99"/>
        <v>1.05</v>
      </c>
      <c r="T1234">
        <f t="shared" si="100"/>
        <v>1.2571428571428571</v>
      </c>
    </row>
    <row r="1235" spans="1:20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96"/>
        <v>Man</v>
      </c>
      <c r="N1235">
        <f>IF(F1235="",AVERAGE(Age),F1235)</f>
        <v>32</v>
      </c>
      <c r="O1235">
        <f>IF(J1235="",AVERAGE(Fare),J1235)</f>
        <v>7.5792000000000002</v>
      </c>
      <c r="P1235">
        <f>COUNTIFS(Ticket,I1235)</f>
        <v>1</v>
      </c>
      <c r="Q1235">
        <f t="shared" si="97"/>
        <v>7.5792000000000002</v>
      </c>
      <c r="R1235">
        <f t="shared" si="98"/>
        <v>1</v>
      </c>
      <c r="S1235">
        <f t="shared" si="99"/>
        <v>0.75792000000000004</v>
      </c>
      <c r="T1235">
        <f t="shared" si="100"/>
        <v>1.4571428571428571</v>
      </c>
    </row>
    <row r="1236" spans="1:20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96"/>
        <v>Man</v>
      </c>
      <c r="N1236">
        <f>IF(F1236="",AVERAGE(Age),F1236)</f>
        <v>29.881137667304014</v>
      </c>
      <c r="O1236">
        <f>IF(J1236="",AVERAGE(Fare),J1236)</f>
        <v>69.55</v>
      </c>
      <c r="P1236">
        <f>COUNTIFS(Ticket,I1236)</f>
        <v>11</v>
      </c>
      <c r="Q1236">
        <f t="shared" si="97"/>
        <v>6.3227272727272723</v>
      </c>
      <c r="R1236">
        <f t="shared" si="98"/>
        <v>11</v>
      </c>
      <c r="S1236">
        <f t="shared" si="99"/>
        <v>0.63227272727272721</v>
      </c>
      <c r="T1236">
        <f t="shared" si="100"/>
        <v>11.426873395247201</v>
      </c>
    </row>
    <row r="1237" spans="1:20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96"/>
        <v>Women</v>
      </c>
      <c r="N1237">
        <f>IF(F1237="",AVERAGE(Age),F1237)</f>
        <v>58</v>
      </c>
      <c r="O1237">
        <f>IF(J1237="",AVERAGE(Fare),J1237)</f>
        <v>512.32920000000001</v>
      </c>
      <c r="P1237">
        <f>COUNTIFS(Ticket,I1237)</f>
        <v>4</v>
      </c>
      <c r="Q1237">
        <f t="shared" si="97"/>
        <v>128.0823</v>
      </c>
      <c r="R1237">
        <f t="shared" si="98"/>
        <v>2</v>
      </c>
      <c r="S1237">
        <f t="shared" si="99"/>
        <v>12.80823</v>
      </c>
      <c r="T1237">
        <f t="shared" si="100"/>
        <v>2.8285714285714287</v>
      </c>
    </row>
    <row r="1238" spans="1:20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96"/>
        <v>Boy</v>
      </c>
      <c r="N1238">
        <f>IF(F1238="",AVERAGE(Age),F1238)</f>
        <v>29.881137667304014</v>
      </c>
      <c r="O1238">
        <f>IF(J1238="",AVERAGE(Fare),J1238)</f>
        <v>14.5</v>
      </c>
      <c r="P1238">
        <f>COUNTIFS(Ticket,I1238)</f>
        <v>3</v>
      </c>
      <c r="Q1238">
        <f t="shared" si="97"/>
        <v>4.833333333333333</v>
      </c>
      <c r="R1238">
        <f t="shared" si="98"/>
        <v>3</v>
      </c>
      <c r="S1238">
        <f t="shared" si="99"/>
        <v>0.48333333333333334</v>
      </c>
      <c r="T1238">
        <f t="shared" si="100"/>
        <v>3.4268733952472004</v>
      </c>
    </row>
    <row r="1239" spans="1:20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96"/>
        <v>Women</v>
      </c>
      <c r="N1239">
        <f>IF(F1239="",AVERAGE(Age),F1239)</f>
        <v>16</v>
      </c>
      <c r="O1239">
        <f>IF(J1239="",AVERAGE(Fare),J1239)</f>
        <v>7.65</v>
      </c>
      <c r="P1239">
        <f>COUNTIFS(Ticket,I1239)</f>
        <v>1</v>
      </c>
      <c r="Q1239">
        <f t="shared" si="97"/>
        <v>7.65</v>
      </c>
      <c r="R1239">
        <f t="shared" si="98"/>
        <v>1</v>
      </c>
      <c r="S1239">
        <f t="shared" si="99"/>
        <v>0.76500000000000001</v>
      </c>
      <c r="T1239">
        <f t="shared" si="100"/>
        <v>1.2285714285714286</v>
      </c>
    </row>
    <row r="1240" spans="1:20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96"/>
        <v>Man</v>
      </c>
      <c r="N1240">
        <f>IF(F1240="",AVERAGE(Age),F1240)</f>
        <v>26</v>
      </c>
      <c r="O1240">
        <f>IF(J1240="",AVERAGE(Fare),J1240)</f>
        <v>13</v>
      </c>
      <c r="P1240">
        <f>COUNTIFS(Ticket,I1240)</f>
        <v>1</v>
      </c>
      <c r="Q1240">
        <f t="shared" si="97"/>
        <v>13</v>
      </c>
      <c r="R1240">
        <f t="shared" si="98"/>
        <v>1</v>
      </c>
      <c r="S1240">
        <f t="shared" si="99"/>
        <v>1.3</v>
      </c>
      <c r="T1240">
        <f t="shared" si="100"/>
        <v>1.3714285714285714</v>
      </c>
    </row>
    <row r="1241" spans="1:20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96"/>
        <v>Women</v>
      </c>
      <c r="N1241">
        <f>IF(F1241="",AVERAGE(Age),F1241)</f>
        <v>38</v>
      </c>
      <c r="O1241">
        <f>IF(J1241="",AVERAGE(Fare),J1241)</f>
        <v>7.2291999999999996</v>
      </c>
      <c r="P1241">
        <f>COUNTIFS(Ticket,I1241)</f>
        <v>1</v>
      </c>
      <c r="Q1241">
        <f t="shared" si="97"/>
        <v>7.2291999999999996</v>
      </c>
      <c r="R1241">
        <f t="shared" si="98"/>
        <v>1</v>
      </c>
      <c r="S1241">
        <f t="shared" si="99"/>
        <v>0.72292000000000001</v>
      </c>
      <c r="T1241">
        <f t="shared" si="100"/>
        <v>1.5428571428571427</v>
      </c>
    </row>
    <row r="1242" spans="1:20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96"/>
        <v>Man</v>
      </c>
      <c r="N1242">
        <f>IF(F1242="",AVERAGE(Age),F1242)</f>
        <v>24</v>
      </c>
      <c r="O1242">
        <f>IF(J1242="",AVERAGE(Fare),J1242)</f>
        <v>13.5</v>
      </c>
      <c r="P1242">
        <f>COUNTIFS(Ticket,I1242)</f>
        <v>1</v>
      </c>
      <c r="Q1242">
        <f t="shared" si="97"/>
        <v>13.5</v>
      </c>
      <c r="R1242">
        <f t="shared" si="98"/>
        <v>1</v>
      </c>
      <c r="S1242">
        <f t="shared" si="99"/>
        <v>1.35</v>
      </c>
      <c r="T1242">
        <f t="shared" si="100"/>
        <v>1.342857142857143</v>
      </c>
    </row>
    <row r="1243" spans="1:20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96"/>
        <v>Women</v>
      </c>
      <c r="N1243">
        <f>IF(F1243="",AVERAGE(Age),F1243)</f>
        <v>31</v>
      </c>
      <c r="O1243">
        <f>IF(J1243="",AVERAGE(Fare),J1243)</f>
        <v>21</v>
      </c>
      <c r="P1243">
        <f>COUNTIFS(Ticket,I1243)</f>
        <v>2</v>
      </c>
      <c r="Q1243">
        <f t="shared" si="97"/>
        <v>10.5</v>
      </c>
      <c r="R1243">
        <f t="shared" si="98"/>
        <v>1</v>
      </c>
      <c r="S1243">
        <f t="shared" si="99"/>
        <v>1.05</v>
      </c>
      <c r="T1243">
        <f t="shared" si="100"/>
        <v>1.4428571428571428</v>
      </c>
    </row>
    <row r="1244" spans="1:20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96"/>
        <v>Women</v>
      </c>
      <c r="N1244">
        <f>IF(F1244="",AVERAGE(Age),F1244)</f>
        <v>45</v>
      </c>
      <c r="O1244">
        <f>IF(J1244="",AVERAGE(Fare),J1244)</f>
        <v>63.3583</v>
      </c>
      <c r="P1244">
        <f>COUNTIFS(Ticket,I1244)</f>
        <v>2</v>
      </c>
      <c r="Q1244">
        <f t="shared" si="97"/>
        <v>31.67915</v>
      </c>
      <c r="R1244">
        <f t="shared" si="98"/>
        <v>2</v>
      </c>
      <c r="S1244">
        <f t="shared" si="99"/>
        <v>3.1679149999999998</v>
      </c>
      <c r="T1244">
        <f t="shared" si="100"/>
        <v>2.6428571428571428</v>
      </c>
    </row>
    <row r="1245" spans="1:20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96"/>
        <v>Man</v>
      </c>
      <c r="N1245">
        <f>IF(F1245="",AVERAGE(Age),F1245)</f>
        <v>25</v>
      </c>
      <c r="O1245">
        <f>IF(J1245="",AVERAGE(Fare),J1245)</f>
        <v>10.5</v>
      </c>
      <c r="P1245">
        <f>COUNTIFS(Ticket,I1245)</f>
        <v>1</v>
      </c>
      <c r="Q1245">
        <f t="shared" si="97"/>
        <v>10.5</v>
      </c>
      <c r="R1245">
        <f t="shared" si="98"/>
        <v>1</v>
      </c>
      <c r="S1245">
        <f t="shared" si="99"/>
        <v>1.05</v>
      </c>
      <c r="T1245">
        <f t="shared" si="100"/>
        <v>1.3571428571428572</v>
      </c>
    </row>
    <row r="1246" spans="1:20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96"/>
        <v>Man</v>
      </c>
      <c r="N1246">
        <f>IF(F1246="",AVERAGE(Age),F1246)</f>
        <v>18</v>
      </c>
      <c r="O1246">
        <f>IF(J1246="",AVERAGE(Fare),J1246)</f>
        <v>73.5</v>
      </c>
      <c r="P1246">
        <f>COUNTIFS(Ticket,I1246)</f>
        <v>7</v>
      </c>
      <c r="Q1246">
        <f t="shared" si="97"/>
        <v>10.5</v>
      </c>
      <c r="R1246">
        <f t="shared" si="98"/>
        <v>1</v>
      </c>
      <c r="S1246">
        <f t="shared" si="99"/>
        <v>1.05</v>
      </c>
      <c r="T1246">
        <f t="shared" si="100"/>
        <v>1.2571428571428571</v>
      </c>
    </row>
    <row r="1247" spans="1:20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96"/>
        <v>Man</v>
      </c>
      <c r="N1247">
        <f>IF(F1247="",AVERAGE(Age),F1247)</f>
        <v>49</v>
      </c>
      <c r="O1247">
        <f>IF(J1247="",AVERAGE(Fare),J1247)</f>
        <v>65</v>
      </c>
      <c r="P1247">
        <f>COUNTIFS(Ticket,I1247)</f>
        <v>5</v>
      </c>
      <c r="Q1247">
        <f t="shared" si="97"/>
        <v>13</v>
      </c>
      <c r="R1247">
        <f t="shared" si="98"/>
        <v>4</v>
      </c>
      <c r="S1247">
        <f t="shared" si="99"/>
        <v>1.3</v>
      </c>
      <c r="T1247">
        <f t="shared" si="100"/>
        <v>4.7</v>
      </c>
    </row>
    <row r="1248" spans="1:20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96"/>
        <v>Women</v>
      </c>
      <c r="N1248">
        <f>IF(F1248="",AVERAGE(Age),F1248)</f>
        <v>0.17</v>
      </c>
      <c r="O1248">
        <f>IF(J1248="",AVERAGE(Fare),J1248)</f>
        <v>20.574999999999999</v>
      </c>
      <c r="P1248">
        <f>COUNTIFS(Ticket,I1248)</f>
        <v>4</v>
      </c>
      <c r="Q1248">
        <f t="shared" si="97"/>
        <v>5.1437499999999998</v>
      </c>
      <c r="R1248">
        <f t="shared" si="98"/>
        <v>4</v>
      </c>
      <c r="S1248">
        <f t="shared" si="99"/>
        <v>0.51437500000000003</v>
      </c>
      <c r="T1248">
        <f t="shared" si="100"/>
        <v>4.0024285714285712</v>
      </c>
    </row>
    <row r="1249" spans="1:20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96"/>
        <v>Man</v>
      </c>
      <c r="N1249">
        <f>IF(F1249="",AVERAGE(Age),F1249)</f>
        <v>50</v>
      </c>
      <c r="O1249">
        <f>IF(J1249="",AVERAGE(Fare),J1249)</f>
        <v>26</v>
      </c>
      <c r="P1249">
        <f>COUNTIFS(Ticket,I1249)</f>
        <v>1</v>
      </c>
      <c r="Q1249">
        <f t="shared" si="97"/>
        <v>26</v>
      </c>
      <c r="R1249">
        <f t="shared" si="98"/>
        <v>1</v>
      </c>
      <c r="S1249">
        <f t="shared" si="99"/>
        <v>2.6</v>
      </c>
      <c r="T1249">
        <f t="shared" si="100"/>
        <v>1.7142857142857144</v>
      </c>
    </row>
    <row r="1250" spans="1:20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96"/>
        <v>Women</v>
      </c>
      <c r="N1250">
        <f>IF(F1250="",AVERAGE(Age),F1250)</f>
        <v>59</v>
      </c>
      <c r="O1250">
        <f>IF(J1250="",AVERAGE(Fare),J1250)</f>
        <v>51.479199999999999</v>
      </c>
      <c r="P1250">
        <f>COUNTIFS(Ticket,I1250)</f>
        <v>2</v>
      </c>
      <c r="Q1250">
        <f t="shared" si="97"/>
        <v>25.739599999999999</v>
      </c>
      <c r="R1250">
        <f t="shared" si="98"/>
        <v>3</v>
      </c>
      <c r="S1250">
        <f t="shared" si="99"/>
        <v>2.57396</v>
      </c>
      <c r="T1250">
        <f t="shared" si="100"/>
        <v>3.842857142857143</v>
      </c>
    </row>
    <row r="1251" spans="1:20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96"/>
        <v>Man</v>
      </c>
      <c r="N1251">
        <f>IF(F1251="",AVERAGE(Age),F1251)</f>
        <v>29.881137667304014</v>
      </c>
      <c r="O1251">
        <f>IF(J1251="",AVERAGE(Fare),J1251)</f>
        <v>7.8792</v>
      </c>
      <c r="P1251">
        <f>COUNTIFS(Ticket,I1251)</f>
        <v>1</v>
      </c>
      <c r="Q1251">
        <f t="shared" si="97"/>
        <v>7.8792</v>
      </c>
      <c r="R1251">
        <f t="shared" si="98"/>
        <v>1</v>
      </c>
      <c r="S1251">
        <f t="shared" si="99"/>
        <v>0.78791999999999995</v>
      </c>
      <c r="T1251">
        <f t="shared" si="100"/>
        <v>1.4268733952472001</v>
      </c>
    </row>
    <row r="1252" spans="1:20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96"/>
        <v>Man</v>
      </c>
      <c r="N1252">
        <f>IF(F1252="",AVERAGE(Age),F1252)</f>
        <v>29.881137667304014</v>
      </c>
      <c r="O1252">
        <f>IF(J1252="",AVERAGE(Fare),J1252)</f>
        <v>7.75</v>
      </c>
      <c r="P1252">
        <f>COUNTIFS(Ticket,I1252)</f>
        <v>1</v>
      </c>
      <c r="Q1252">
        <f t="shared" si="97"/>
        <v>7.75</v>
      </c>
      <c r="R1252">
        <f t="shared" si="98"/>
        <v>1</v>
      </c>
      <c r="S1252">
        <f t="shared" si="99"/>
        <v>0.77500000000000002</v>
      </c>
      <c r="T1252">
        <f t="shared" si="100"/>
        <v>1.4268733952472001</v>
      </c>
    </row>
    <row r="1253" spans="1:20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96"/>
        <v>Women</v>
      </c>
      <c r="N1253">
        <f>IF(F1253="",AVERAGE(Age),F1253)</f>
        <v>30</v>
      </c>
      <c r="O1253">
        <f>IF(J1253="",AVERAGE(Fare),J1253)</f>
        <v>15.55</v>
      </c>
      <c r="P1253">
        <f>COUNTIFS(Ticket,I1253)</f>
        <v>2</v>
      </c>
      <c r="Q1253">
        <f t="shared" si="97"/>
        <v>7.7750000000000004</v>
      </c>
      <c r="R1253">
        <f t="shared" si="98"/>
        <v>2</v>
      </c>
      <c r="S1253">
        <f t="shared" si="99"/>
        <v>0.77750000000000008</v>
      </c>
      <c r="T1253">
        <f t="shared" si="100"/>
        <v>2.4285714285714284</v>
      </c>
    </row>
    <row r="1254" spans="1:20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96"/>
        <v>Boy</v>
      </c>
      <c r="N1254">
        <f>IF(F1254="",AVERAGE(Age),F1254)</f>
        <v>14.5</v>
      </c>
      <c r="O1254">
        <f>IF(J1254="",AVERAGE(Fare),J1254)</f>
        <v>69.55</v>
      </c>
      <c r="P1254">
        <f>COUNTIFS(Ticket,I1254)</f>
        <v>11</v>
      </c>
      <c r="Q1254">
        <f t="shared" si="97"/>
        <v>6.3227272727272723</v>
      </c>
      <c r="R1254">
        <f t="shared" si="98"/>
        <v>11</v>
      </c>
      <c r="S1254">
        <f t="shared" si="99"/>
        <v>0.63227272727272721</v>
      </c>
      <c r="T1254">
        <f t="shared" si="100"/>
        <v>11.207142857142857</v>
      </c>
    </row>
    <row r="1255" spans="1:20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96"/>
        <v>Women</v>
      </c>
      <c r="N1255">
        <f>IF(F1255="",AVERAGE(Age),F1255)</f>
        <v>24</v>
      </c>
      <c r="O1255">
        <f>IF(J1255="",AVERAGE(Fare),J1255)</f>
        <v>37.004199999999997</v>
      </c>
      <c r="P1255">
        <f>COUNTIFS(Ticket,I1255)</f>
        <v>3</v>
      </c>
      <c r="Q1255">
        <f t="shared" si="97"/>
        <v>12.334733333333332</v>
      </c>
      <c r="R1255">
        <f t="shared" si="98"/>
        <v>3</v>
      </c>
      <c r="S1255">
        <f t="shared" si="99"/>
        <v>1.2334733333333332</v>
      </c>
      <c r="T1255">
        <f t="shared" si="100"/>
        <v>3.342857142857143</v>
      </c>
    </row>
    <row r="1256" spans="1:20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96"/>
        <v>Women</v>
      </c>
      <c r="N1256">
        <f>IF(F1256="",AVERAGE(Age),F1256)</f>
        <v>31</v>
      </c>
      <c r="O1256">
        <f>IF(J1256="",AVERAGE(Fare),J1256)</f>
        <v>21</v>
      </c>
      <c r="P1256">
        <f>COUNTIFS(Ticket,I1256)</f>
        <v>2</v>
      </c>
      <c r="Q1256">
        <f t="shared" si="97"/>
        <v>10.5</v>
      </c>
      <c r="R1256">
        <f t="shared" si="98"/>
        <v>1</v>
      </c>
      <c r="S1256">
        <f t="shared" si="99"/>
        <v>1.05</v>
      </c>
      <c r="T1256">
        <f t="shared" si="100"/>
        <v>1.4428571428571428</v>
      </c>
    </row>
    <row r="1257" spans="1:20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96"/>
        <v>Man</v>
      </c>
      <c r="N1257">
        <f>IF(F1257="",AVERAGE(Age),F1257)</f>
        <v>27</v>
      </c>
      <c r="O1257">
        <f>IF(J1257="",AVERAGE(Fare),J1257)</f>
        <v>8.6624999999999996</v>
      </c>
      <c r="P1257">
        <f>COUNTIFS(Ticket,I1257)</f>
        <v>1</v>
      </c>
      <c r="Q1257">
        <f t="shared" si="97"/>
        <v>8.6624999999999996</v>
      </c>
      <c r="R1257">
        <f t="shared" si="98"/>
        <v>1</v>
      </c>
      <c r="S1257">
        <f t="shared" si="99"/>
        <v>0.86624999999999996</v>
      </c>
      <c r="T1257">
        <f t="shared" si="100"/>
        <v>1.3857142857142857</v>
      </c>
    </row>
    <row r="1258" spans="1:20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96"/>
        <v>Women</v>
      </c>
      <c r="N1258">
        <f>IF(F1258="",AVERAGE(Age),F1258)</f>
        <v>25</v>
      </c>
      <c r="O1258">
        <f>IF(J1258="",AVERAGE(Fare),J1258)</f>
        <v>55.441699999999997</v>
      </c>
      <c r="P1258">
        <f>COUNTIFS(Ticket,I1258)</f>
        <v>2</v>
      </c>
      <c r="Q1258">
        <f t="shared" si="97"/>
        <v>27.720849999999999</v>
      </c>
      <c r="R1258">
        <f t="shared" si="98"/>
        <v>2</v>
      </c>
      <c r="S1258">
        <f t="shared" si="99"/>
        <v>2.7720849999999997</v>
      </c>
      <c r="T1258">
        <f t="shared" si="100"/>
        <v>2.3571428571428572</v>
      </c>
    </row>
    <row r="1259" spans="1:20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96"/>
        <v>Women</v>
      </c>
      <c r="N1259">
        <f>IF(F1259="",AVERAGE(Age),F1259)</f>
        <v>29.881137667304014</v>
      </c>
      <c r="O1259">
        <f>IF(J1259="",AVERAGE(Fare),J1259)</f>
        <v>69.55</v>
      </c>
      <c r="P1259">
        <f>COUNTIFS(Ticket,I1259)</f>
        <v>11</v>
      </c>
      <c r="Q1259">
        <f t="shared" si="97"/>
        <v>6.3227272727272723</v>
      </c>
      <c r="R1259">
        <f t="shared" si="98"/>
        <v>11</v>
      </c>
      <c r="S1259">
        <f t="shared" si="99"/>
        <v>0.63227272727272721</v>
      </c>
      <c r="T1259">
        <f t="shared" si="100"/>
        <v>11.426873395247201</v>
      </c>
    </row>
    <row r="1260" spans="1:20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96"/>
        <v>Man</v>
      </c>
      <c r="N1260">
        <f>IF(F1260="",AVERAGE(Age),F1260)</f>
        <v>29.881137667304014</v>
      </c>
      <c r="O1260">
        <f>IF(J1260="",AVERAGE(Fare),J1260)</f>
        <v>14.458299999999999</v>
      </c>
      <c r="P1260">
        <f>COUNTIFS(Ticket,I1260)</f>
        <v>2</v>
      </c>
      <c r="Q1260">
        <f t="shared" si="97"/>
        <v>7.2291499999999997</v>
      </c>
      <c r="R1260">
        <f t="shared" si="98"/>
        <v>2</v>
      </c>
      <c r="S1260">
        <f t="shared" si="99"/>
        <v>0.72291499999999997</v>
      </c>
      <c r="T1260">
        <f t="shared" si="100"/>
        <v>2.4268733952472004</v>
      </c>
    </row>
    <row r="1261" spans="1:20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96"/>
        <v>Women</v>
      </c>
      <c r="N1261">
        <f>IF(F1261="",AVERAGE(Age),F1261)</f>
        <v>22</v>
      </c>
      <c r="O1261">
        <f>IF(J1261="",AVERAGE(Fare),J1261)</f>
        <v>39.6875</v>
      </c>
      <c r="P1261">
        <f>COUNTIFS(Ticket,I1261)</f>
        <v>7</v>
      </c>
      <c r="Q1261">
        <f t="shared" si="97"/>
        <v>5.6696428571428568</v>
      </c>
      <c r="R1261">
        <f t="shared" si="98"/>
        <v>1</v>
      </c>
      <c r="S1261">
        <f t="shared" si="99"/>
        <v>0.5669642857142857</v>
      </c>
      <c r="T1261">
        <f t="shared" si="100"/>
        <v>1.3142857142857143</v>
      </c>
    </row>
    <row r="1262" spans="1:20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96"/>
        <v>Women</v>
      </c>
      <c r="N1262">
        <f>IF(F1262="",AVERAGE(Age),F1262)</f>
        <v>45</v>
      </c>
      <c r="O1262">
        <f>IF(J1262="",AVERAGE(Fare),J1262)</f>
        <v>59.4</v>
      </c>
      <c r="P1262">
        <f>COUNTIFS(Ticket,I1262)</f>
        <v>2</v>
      </c>
      <c r="Q1262">
        <f t="shared" si="97"/>
        <v>29.7</v>
      </c>
      <c r="R1262">
        <f t="shared" si="98"/>
        <v>2</v>
      </c>
      <c r="S1262">
        <f t="shared" si="99"/>
        <v>2.9699999999999998</v>
      </c>
      <c r="T1262">
        <f t="shared" si="100"/>
        <v>2.6428571428571428</v>
      </c>
    </row>
    <row r="1263" spans="1:20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96"/>
        <v>Man</v>
      </c>
      <c r="N1263">
        <f>IF(F1263="",AVERAGE(Age),F1263)</f>
        <v>29</v>
      </c>
      <c r="O1263">
        <f>IF(J1263="",AVERAGE(Fare),J1263)</f>
        <v>13.8583</v>
      </c>
      <c r="P1263">
        <f>COUNTIFS(Ticket,I1263)</f>
        <v>1</v>
      </c>
      <c r="Q1263">
        <f t="shared" si="97"/>
        <v>13.8583</v>
      </c>
      <c r="R1263">
        <f t="shared" si="98"/>
        <v>1</v>
      </c>
      <c r="S1263">
        <f t="shared" si="99"/>
        <v>1.3858299999999999</v>
      </c>
      <c r="T1263">
        <f t="shared" si="100"/>
        <v>1.4142857142857144</v>
      </c>
    </row>
    <row r="1264" spans="1:20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96"/>
        <v>Man</v>
      </c>
      <c r="N1264">
        <f>IF(F1264="",AVERAGE(Age),F1264)</f>
        <v>21</v>
      </c>
      <c r="O1264">
        <f>IF(J1264="",AVERAGE(Fare),J1264)</f>
        <v>11.5</v>
      </c>
      <c r="P1264">
        <f>COUNTIFS(Ticket,I1264)</f>
        <v>1</v>
      </c>
      <c r="Q1264">
        <f t="shared" si="97"/>
        <v>11.5</v>
      </c>
      <c r="R1264">
        <f t="shared" si="98"/>
        <v>2</v>
      </c>
      <c r="S1264">
        <f t="shared" si="99"/>
        <v>1.1499999999999999</v>
      </c>
      <c r="T1264">
        <f t="shared" si="100"/>
        <v>2.2999999999999998</v>
      </c>
    </row>
    <row r="1265" spans="1:20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96"/>
        <v>Women</v>
      </c>
      <c r="N1265">
        <f>IF(F1265="",AVERAGE(Age),F1265)</f>
        <v>31</v>
      </c>
      <c r="O1265">
        <f>IF(J1265="",AVERAGE(Fare),J1265)</f>
        <v>134.5</v>
      </c>
      <c r="P1265">
        <f>COUNTIFS(Ticket,I1265)</f>
        <v>5</v>
      </c>
      <c r="Q1265">
        <f t="shared" si="97"/>
        <v>26.9</v>
      </c>
      <c r="R1265">
        <f t="shared" si="98"/>
        <v>1</v>
      </c>
      <c r="S1265">
        <f t="shared" si="99"/>
        <v>2.69</v>
      </c>
      <c r="T1265">
        <f t="shared" si="100"/>
        <v>1.4428571428571428</v>
      </c>
    </row>
    <row r="1266" spans="1:20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96"/>
        <v>Man</v>
      </c>
      <c r="N1266">
        <f>IF(F1266="",AVERAGE(Age),F1266)</f>
        <v>49</v>
      </c>
      <c r="O1266">
        <f>IF(J1266="",AVERAGE(Fare),J1266)</f>
        <v>0</v>
      </c>
      <c r="P1266">
        <f>COUNTIFS(Ticket,I1266)</f>
        <v>2</v>
      </c>
      <c r="Q1266">
        <f t="shared" si="97"/>
        <v>0</v>
      </c>
      <c r="R1266">
        <f t="shared" si="98"/>
        <v>1</v>
      </c>
      <c r="S1266">
        <f t="shared" si="99"/>
        <v>0</v>
      </c>
      <c r="T1266">
        <f t="shared" si="100"/>
        <v>1.7</v>
      </c>
    </row>
    <row r="1267" spans="1:20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96"/>
        <v>Man</v>
      </c>
      <c r="N1267">
        <f>IF(F1267="",AVERAGE(Age),F1267)</f>
        <v>44</v>
      </c>
      <c r="O1267">
        <f>IF(J1267="",AVERAGE(Fare),J1267)</f>
        <v>13</v>
      </c>
      <c r="P1267">
        <f>COUNTIFS(Ticket,I1267)</f>
        <v>1</v>
      </c>
      <c r="Q1267">
        <f t="shared" si="97"/>
        <v>13</v>
      </c>
      <c r="R1267">
        <f t="shared" si="98"/>
        <v>1</v>
      </c>
      <c r="S1267">
        <f t="shared" si="99"/>
        <v>1.3</v>
      </c>
      <c r="T1267">
        <f t="shared" si="100"/>
        <v>1.6285714285714286</v>
      </c>
    </row>
    <row r="1268" spans="1:20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96"/>
        <v>Women</v>
      </c>
      <c r="N1268">
        <f>IF(F1268="",AVERAGE(Age),F1268)</f>
        <v>54</v>
      </c>
      <c r="O1268">
        <f>IF(J1268="",AVERAGE(Fare),J1268)</f>
        <v>81.8583</v>
      </c>
      <c r="P1268">
        <f>COUNTIFS(Ticket,I1268)</f>
        <v>3</v>
      </c>
      <c r="Q1268">
        <f t="shared" si="97"/>
        <v>27.286100000000001</v>
      </c>
      <c r="R1268">
        <f t="shared" si="98"/>
        <v>3</v>
      </c>
      <c r="S1268">
        <f t="shared" si="99"/>
        <v>2.7286100000000002</v>
      </c>
      <c r="T1268">
        <f t="shared" si="100"/>
        <v>3.7714285714285714</v>
      </c>
    </row>
    <row r="1269" spans="1:20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96"/>
        <v>Women</v>
      </c>
      <c r="N1269">
        <f>IF(F1269="",AVERAGE(Age),F1269)</f>
        <v>45</v>
      </c>
      <c r="O1269">
        <f>IF(J1269="",AVERAGE(Fare),J1269)</f>
        <v>262.375</v>
      </c>
      <c r="P1269">
        <f>COUNTIFS(Ticket,I1269)</f>
        <v>7</v>
      </c>
      <c r="Q1269">
        <f t="shared" si="97"/>
        <v>37.482142857142854</v>
      </c>
      <c r="R1269">
        <f t="shared" si="98"/>
        <v>1</v>
      </c>
      <c r="S1269">
        <f t="shared" si="99"/>
        <v>3.7482142857142855</v>
      </c>
      <c r="T1269">
        <f t="shared" si="100"/>
        <v>1.6428571428571428</v>
      </c>
    </row>
    <row r="1270" spans="1:20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96"/>
        <v>Women</v>
      </c>
      <c r="N1270">
        <f>IF(F1270="",AVERAGE(Age),F1270)</f>
        <v>22</v>
      </c>
      <c r="O1270">
        <f>IF(J1270="",AVERAGE(Fare),J1270)</f>
        <v>8.6624999999999996</v>
      </c>
      <c r="P1270">
        <f>COUNTIFS(Ticket,I1270)</f>
        <v>1</v>
      </c>
      <c r="Q1270">
        <f t="shared" si="97"/>
        <v>8.6624999999999996</v>
      </c>
      <c r="R1270">
        <f t="shared" si="98"/>
        <v>3</v>
      </c>
      <c r="S1270">
        <f t="shared" si="99"/>
        <v>0.86624999999999996</v>
      </c>
      <c r="T1270">
        <f t="shared" si="100"/>
        <v>3.3142857142857141</v>
      </c>
    </row>
    <row r="1271" spans="1:20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96"/>
        <v>Man</v>
      </c>
      <c r="N1271">
        <f>IF(F1271="",AVERAGE(Age),F1271)</f>
        <v>21</v>
      </c>
      <c r="O1271">
        <f>IF(J1271="",AVERAGE(Fare),J1271)</f>
        <v>11.5</v>
      </c>
      <c r="P1271">
        <f>COUNTIFS(Ticket,I1271)</f>
        <v>1</v>
      </c>
      <c r="Q1271">
        <f t="shared" si="97"/>
        <v>11.5</v>
      </c>
      <c r="R1271">
        <f t="shared" si="98"/>
        <v>1</v>
      </c>
      <c r="S1271">
        <f t="shared" si="99"/>
        <v>1.1499999999999999</v>
      </c>
      <c r="T1271">
        <f t="shared" si="100"/>
        <v>1.3</v>
      </c>
    </row>
    <row r="1272" spans="1:20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96"/>
        <v>Man</v>
      </c>
      <c r="N1272">
        <f>IF(F1272="",AVERAGE(Age),F1272)</f>
        <v>55</v>
      </c>
      <c r="O1272">
        <f>IF(J1272="",AVERAGE(Fare),J1272)</f>
        <v>50</v>
      </c>
      <c r="P1272">
        <f>COUNTIFS(Ticket,I1272)</f>
        <v>1</v>
      </c>
      <c r="Q1272">
        <f t="shared" si="97"/>
        <v>50</v>
      </c>
      <c r="R1272">
        <f t="shared" si="98"/>
        <v>1</v>
      </c>
      <c r="S1272">
        <f t="shared" si="99"/>
        <v>5</v>
      </c>
      <c r="T1272">
        <f t="shared" si="100"/>
        <v>1.7857142857142856</v>
      </c>
    </row>
    <row r="1273" spans="1:20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96"/>
        <v>Boy</v>
      </c>
      <c r="N1273">
        <f>IF(F1273="",AVERAGE(Age),F1273)</f>
        <v>5</v>
      </c>
      <c r="O1273">
        <f>IF(J1273="",AVERAGE(Fare),J1273)</f>
        <v>31.387499999999999</v>
      </c>
      <c r="P1273">
        <f>COUNTIFS(Ticket,I1273)</f>
        <v>7</v>
      </c>
      <c r="Q1273">
        <f t="shared" si="97"/>
        <v>4.4839285714285717</v>
      </c>
      <c r="R1273">
        <f t="shared" si="98"/>
        <v>7</v>
      </c>
      <c r="S1273">
        <f t="shared" si="99"/>
        <v>0.44839285714285715</v>
      </c>
      <c r="T1273">
        <f t="shared" si="100"/>
        <v>7.0714285714285712</v>
      </c>
    </row>
    <row r="1274" spans="1:20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96"/>
        <v>Man</v>
      </c>
      <c r="N1274">
        <f>IF(F1274="",AVERAGE(Age),F1274)</f>
        <v>29.881137667304014</v>
      </c>
      <c r="O1274">
        <f>IF(J1274="",AVERAGE(Fare),J1274)</f>
        <v>7.75</v>
      </c>
      <c r="P1274">
        <f>COUNTIFS(Ticket,I1274)</f>
        <v>1</v>
      </c>
      <c r="Q1274">
        <f t="shared" si="97"/>
        <v>7.75</v>
      </c>
      <c r="R1274">
        <f t="shared" si="98"/>
        <v>1</v>
      </c>
      <c r="S1274">
        <f t="shared" si="99"/>
        <v>0.77500000000000002</v>
      </c>
      <c r="T1274">
        <f t="shared" si="100"/>
        <v>1.4268733952472001</v>
      </c>
    </row>
    <row r="1275" spans="1:20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96"/>
        <v>Man</v>
      </c>
      <c r="N1275">
        <f>IF(F1275="",AVERAGE(Age),F1275)</f>
        <v>26</v>
      </c>
      <c r="O1275">
        <f>IF(J1275="",AVERAGE(Fare),J1275)</f>
        <v>7.8792</v>
      </c>
      <c r="P1275">
        <f>COUNTIFS(Ticket,I1275)</f>
        <v>1</v>
      </c>
      <c r="Q1275">
        <f t="shared" si="97"/>
        <v>7.8792</v>
      </c>
      <c r="R1275">
        <f t="shared" si="98"/>
        <v>1</v>
      </c>
      <c r="S1275">
        <f t="shared" si="99"/>
        <v>0.78791999999999995</v>
      </c>
      <c r="T1275">
        <f t="shared" si="100"/>
        <v>1.3714285714285714</v>
      </c>
    </row>
    <row r="1276" spans="1:20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96"/>
        <v>Women</v>
      </c>
      <c r="N1276">
        <f>IF(F1276="",AVERAGE(Age),F1276)</f>
        <v>29.881137667304014</v>
      </c>
      <c r="O1276">
        <f>IF(J1276="",AVERAGE(Fare),J1276)</f>
        <v>14.5</v>
      </c>
      <c r="P1276">
        <f>COUNTIFS(Ticket,I1276)</f>
        <v>2</v>
      </c>
      <c r="Q1276">
        <f t="shared" si="97"/>
        <v>7.25</v>
      </c>
      <c r="R1276">
        <f t="shared" si="98"/>
        <v>1</v>
      </c>
      <c r="S1276">
        <f t="shared" si="99"/>
        <v>0.72499999999999998</v>
      </c>
      <c r="T1276">
        <f t="shared" si="100"/>
        <v>1.4268733952472001</v>
      </c>
    </row>
    <row r="1277" spans="1:20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96"/>
        <v>Women</v>
      </c>
      <c r="N1277">
        <f>IF(F1277="",AVERAGE(Age),F1277)</f>
        <v>19</v>
      </c>
      <c r="O1277">
        <f>IF(J1277="",AVERAGE(Fare),J1277)</f>
        <v>16.100000000000001</v>
      </c>
      <c r="P1277">
        <f>COUNTIFS(Ticket,I1277)</f>
        <v>2</v>
      </c>
      <c r="Q1277">
        <f t="shared" si="97"/>
        <v>8.0500000000000007</v>
      </c>
      <c r="R1277">
        <f t="shared" si="98"/>
        <v>2</v>
      </c>
      <c r="S1277">
        <f t="shared" si="99"/>
        <v>0.80500000000000005</v>
      </c>
      <c r="T1277">
        <f t="shared" si="100"/>
        <v>2.2714285714285714</v>
      </c>
    </row>
    <row r="1278" spans="1:20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96"/>
        <v>Man</v>
      </c>
      <c r="N1278">
        <f>IF(F1278="",AVERAGE(Age),F1278)</f>
        <v>29.881137667304014</v>
      </c>
      <c r="O1278">
        <f>IF(J1278="",AVERAGE(Fare),J1278)</f>
        <v>12.875</v>
      </c>
      <c r="P1278">
        <f>COUNTIFS(Ticket,I1278)</f>
        <v>1</v>
      </c>
      <c r="Q1278">
        <f t="shared" si="97"/>
        <v>12.875</v>
      </c>
      <c r="R1278">
        <f t="shared" si="98"/>
        <v>1</v>
      </c>
      <c r="S1278">
        <f t="shared" si="99"/>
        <v>1.2875000000000001</v>
      </c>
      <c r="T1278">
        <f t="shared" si="100"/>
        <v>1.4268733952472001</v>
      </c>
    </row>
    <row r="1279" spans="1:20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96"/>
        <v>Women</v>
      </c>
      <c r="N1279">
        <f>IF(F1279="",AVERAGE(Age),F1279)</f>
        <v>24</v>
      </c>
      <c r="O1279">
        <f>IF(J1279="",AVERAGE(Fare),J1279)</f>
        <v>65</v>
      </c>
      <c r="P1279">
        <f>COUNTIFS(Ticket,I1279)</f>
        <v>5</v>
      </c>
      <c r="Q1279">
        <f t="shared" si="97"/>
        <v>13</v>
      </c>
      <c r="R1279">
        <f t="shared" si="98"/>
        <v>4</v>
      </c>
      <c r="S1279">
        <f t="shared" si="99"/>
        <v>1.3</v>
      </c>
      <c r="T1279">
        <f t="shared" si="100"/>
        <v>4.3428571428571425</v>
      </c>
    </row>
    <row r="1280" spans="1:20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96"/>
        <v>Man</v>
      </c>
      <c r="N1280">
        <f>IF(F1280="",AVERAGE(Age),F1280)</f>
        <v>24</v>
      </c>
      <c r="O1280">
        <f>IF(J1280="",AVERAGE(Fare),J1280)</f>
        <v>7.7750000000000004</v>
      </c>
      <c r="P1280">
        <f>COUNTIFS(Ticket,I1280)</f>
        <v>1</v>
      </c>
      <c r="Q1280">
        <f t="shared" si="97"/>
        <v>7.7750000000000004</v>
      </c>
      <c r="R1280">
        <f t="shared" si="98"/>
        <v>1</v>
      </c>
      <c r="S1280">
        <f t="shared" si="99"/>
        <v>0.77750000000000008</v>
      </c>
      <c r="T1280">
        <f t="shared" si="100"/>
        <v>1.342857142857143</v>
      </c>
    </row>
    <row r="1281" spans="1:20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96"/>
        <v>Man</v>
      </c>
      <c r="N1281">
        <f>IF(F1281="",AVERAGE(Age),F1281)</f>
        <v>57</v>
      </c>
      <c r="O1281">
        <f>IF(J1281="",AVERAGE(Fare),J1281)</f>
        <v>13</v>
      </c>
      <c r="P1281">
        <f>COUNTIFS(Ticket,I1281)</f>
        <v>1</v>
      </c>
      <c r="Q1281">
        <f t="shared" si="97"/>
        <v>13</v>
      </c>
      <c r="R1281">
        <f t="shared" si="98"/>
        <v>1</v>
      </c>
      <c r="S1281">
        <f t="shared" si="99"/>
        <v>1.3</v>
      </c>
      <c r="T1281">
        <f t="shared" si="100"/>
        <v>1.8142857142857143</v>
      </c>
    </row>
    <row r="1282" spans="1:20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96"/>
        <v>Man</v>
      </c>
      <c r="N1282">
        <f>IF(F1282="",AVERAGE(Age),F1282)</f>
        <v>21</v>
      </c>
      <c r="O1282">
        <f>IF(J1282="",AVERAGE(Fare),J1282)</f>
        <v>7.75</v>
      </c>
      <c r="P1282">
        <f>COUNTIFS(Ticket,I1282)</f>
        <v>1</v>
      </c>
      <c r="Q1282">
        <f t="shared" si="97"/>
        <v>7.75</v>
      </c>
      <c r="R1282">
        <f t="shared" si="98"/>
        <v>1</v>
      </c>
      <c r="S1282">
        <f t="shared" si="99"/>
        <v>0.77500000000000002</v>
      </c>
      <c r="T1282">
        <f t="shared" si="100"/>
        <v>1.3</v>
      </c>
    </row>
    <row r="1283" spans="1:20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96"/>
        <v>Boy</v>
      </c>
      <c r="N1283">
        <f>IF(F1283="",AVERAGE(Age),F1283)</f>
        <v>6</v>
      </c>
      <c r="O1283">
        <f>IF(J1283="",AVERAGE(Fare),J1283)</f>
        <v>21.074999999999999</v>
      </c>
      <c r="P1283">
        <f>COUNTIFS(Ticket,I1283)</f>
        <v>5</v>
      </c>
      <c r="Q1283">
        <f t="shared" si="97"/>
        <v>4.2149999999999999</v>
      </c>
      <c r="R1283">
        <f t="shared" si="98"/>
        <v>5</v>
      </c>
      <c r="S1283">
        <f t="shared" si="99"/>
        <v>0.42149999999999999</v>
      </c>
      <c r="T1283">
        <f t="shared" si="100"/>
        <v>5.0857142857142854</v>
      </c>
    </row>
    <row r="1284" spans="1:20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01">IF(IFERROR(FIND("Master",D1284),0)&gt;0,"Boy",IF(E1284="female","Women","Man"))</f>
        <v>Man</v>
      </c>
      <c r="N1284">
        <f>IF(F1284="",AVERAGE(Age),F1284)</f>
        <v>23</v>
      </c>
      <c r="O1284">
        <f>IF(J1284="",AVERAGE(Fare),J1284)</f>
        <v>93.5</v>
      </c>
      <c r="P1284">
        <f>COUNTIFS(Ticket,I1284)</f>
        <v>4</v>
      </c>
      <c r="Q1284">
        <f t="shared" ref="Q1284:Q1311" si="102">O1284/P1284</f>
        <v>23.375</v>
      </c>
      <c r="R1284">
        <f t="shared" ref="R1284:R1311" si="103">SUM(G1284:H1284)+1</f>
        <v>1</v>
      </c>
      <c r="S1284">
        <f t="shared" ref="S1284:S1311" si="104">O1284/(P1284*10)</f>
        <v>2.3374999999999999</v>
      </c>
      <c r="T1284">
        <f t="shared" ref="T1284:T1311" si="105">R1284+(N1284/70)</f>
        <v>1.3285714285714285</v>
      </c>
    </row>
    <row r="1285" spans="1:20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01"/>
        <v>Women</v>
      </c>
      <c r="N1285">
        <f>IF(F1285="",AVERAGE(Age),F1285)</f>
        <v>51</v>
      </c>
      <c r="O1285">
        <f>IF(J1285="",AVERAGE(Fare),J1285)</f>
        <v>39.4</v>
      </c>
      <c r="P1285">
        <f>COUNTIFS(Ticket,I1285)</f>
        <v>2</v>
      </c>
      <c r="Q1285">
        <f t="shared" si="102"/>
        <v>19.7</v>
      </c>
      <c r="R1285">
        <f t="shared" si="103"/>
        <v>2</v>
      </c>
      <c r="S1285">
        <f t="shared" si="104"/>
        <v>1.97</v>
      </c>
      <c r="T1285">
        <f t="shared" si="105"/>
        <v>2.7285714285714286</v>
      </c>
    </row>
    <row r="1286" spans="1:20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01"/>
        <v>Boy</v>
      </c>
      <c r="N1286">
        <f>IF(F1286="",AVERAGE(Age),F1286)</f>
        <v>13</v>
      </c>
      <c r="O1286">
        <f>IF(J1286="",AVERAGE(Fare),J1286)</f>
        <v>20.25</v>
      </c>
      <c r="P1286">
        <f>COUNTIFS(Ticket,I1286)</f>
        <v>3</v>
      </c>
      <c r="Q1286">
        <f t="shared" si="102"/>
        <v>6.75</v>
      </c>
      <c r="R1286">
        <f t="shared" si="103"/>
        <v>3</v>
      </c>
      <c r="S1286">
        <f t="shared" si="104"/>
        <v>0.67500000000000004</v>
      </c>
      <c r="T1286">
        <f t="shared" si="105"/>
        <v>3.1857142857142859</v>
      </c>
    </row>
    <row r="1287" spans="1:20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01"/>
        <v>Man</v>
      </c>
      <c r="N1287">
        <f>IF(F1287="",AVERAGE(Age),F1287)</f>
        <v>47</v>
      </c>
      <c r="O1287">
        <f>IF(J1287="",AVERAGE(Fare),J1287)</f>
        <v>10.5</v>
      </c>
      <c r="P1287">
        <f>COUNTIFS(Ticket,I1287)</f>
        <v>1</v>
      </c>
      <c r="Q1287">
        <f t="shared" si="102"/>
        <v>10.5</v>
      </c>
      <c r="R1287">
        <f t="shared" si="103"/>
        <v>1</v>
      </c>
      <c r="S1287">
        <f t="shared" si="104"/>
        <v>1.05</v>
      </c>
      <c r="T1287">
        <f t="shared" si="105"/>
        <v>1.6714285714285713</v>
      </c>
    </row>
    <row r="1288" spans="1:20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01"/>
        <v>Man</v>
      </c>
      <c r="N1288">
        <f>IF(F1288="",AVERAGE(Age),F1288)</f>
        <v>29</v>
      </c>
      <c r="O1288">
        <f>IF(J1288="",AVERAGE(Fare),J1288)</f>
        <v>22.024999999999999</v>
      </c>
      <c r="P1288">
        <f>COUNTIFS(Ticket,I1288)</f>
        <v>3</v>
      </c>
      <c r="Q1288">
        <f t="shared" si="102"/>
        <v>7.3416666666666659</v>
      </c>
      <c r="R1288">
        <f t="shared" si="103"/>
        <v>5</v>
      </c>
      <c r="S1288">
        <f t="shared" si="104"/>
        <v>0.73416666666666663</v>
      </c>
      <c r="T1288">
        <f t="shared" si="105"/>
        <v>5.4142857142857146</v>
      </c>
    </row>
    <row r="1289" spans="1:20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01"/>
        <v>Women</v>
      </c>
      <c r="N1289">
        <f>IF(F1289="",AVERAGE(Age),F1289)</f>
        <v>18</v>
      </c>
      <c r="O1289">
        <f>IF(J1289="",AVERAGE(Fare),J1289)</f>
        <v>60</v>
      </c>
      <c r="P1289">
        <f>COUNTIFS(Ticket,I1289)</f>
        <v>2</v>
      </c>
      <c r="Q1289">
        <f t="shared" si="102"/>
        <v>30</v>
      </c>
      <c r="R1289">
        <f t="shared" si="103"/>
        <v>2</v>
      </c>
      <c r="S1289">
        <f t="shared" si="104"/>
        <v>3</v>
      </c>
      <c r="T1289">
        <f t="shared" si="105"/>
        <v>2.2571428571428571</v>
      </c>
    </row>
    <row r="1290" spans="1:20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01"/>
        <v>Man</v>
      </c>
      <c r="N1290">
        <f>IF(F1290="",AVERAGE(Age),F1290)</f>
        <v>24</v>
      </c>
      <c r="O1290">
        <f>IF(J1290="",AVERAGE(Fare),J1290)</f>
        <v>7.25</v>
      </c>
      <c r="P1290">
        <f>COUNTIFS(Ticket,I1290)</f>
        <v>1</v>
      </c>
      <c r="Q1290">
        <f t="shared" si="102"/>
        <v>7.25</v>
      </c>
      <c r="R1290">
        <f t="shared" si="103"/>
        <v>1</v>
      </c>
      <c r="S1290">
        <f t="shared" si="104"/>
        <v>0.72499999999999998</v>
      </c>
      <c r="T1290">
        <f t="shared" si="105"/>
        <v>1.342857142857143</v>
      </c>
    </row>
    <row r="1291" spans="1:20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01"/>
        <v>Women</v>
      </c>
      <c r="N1291">
        <f>IF(F1291="",AVERAGE(Age),F1291)</f>
        <v>48</v>
      </c>
      <c r="O1291">
        <f>IF(J1291="",AVERAGE(Fare),J1291)</f>
        <v>79.2</v>
      </c>
      <c r="P1291">
        <f>COUNTIFS(Ticket,I1291)</f>
        <v>2</v>
      </c>
      <c r="Q1291">
        <f t="shared" si="102"/>
        <v>39.6</v>
      </c>
      <c r="R1291">
        <f t="shared" si="103"/>
        <v>3</v>
      </c>
      <c r="S1291">
        <f t="shared" si="104"/>
        <v>3.96</v>
      </c>
      <c r="T1291">
        <f t="shared" si="105"/>
        <v>3.6857142857142859</v>
      </c>
    </row>
    <row r="1292" spans="1:20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01"/>
        <v>Man</v>
      </c>
      <c r="N1292">
        <f>IF(F1292="",AVERAGE(Age),F1292)</f>
        <v>22</v>
      </c>
      <c r="O1292">
        <f>IF(J1292="",AVERAGE(Fare),J1292)</f>
        <v>7.7750000000000004</v>
      </c>
      <c r="P1292">
        <f>COUNTIFS(Ticket,I1292)</f>
        <v>1</v>
      </c>
      <c r="Q1292">
        <f t="shared" si="102"/>
        <v>7.7750000000000004</v>
      </c>
      <c r="R1292">
        <f t="shared" si="103"/>
        <v>1</v>
      </c>
      <c r="S1292">
        <f t="shared" si="104"/>
        <v>0.77750000000000008</v>
      </c>
      <c r="T1292">
        <f t="shared" si="105"/>
        <v>1.3142857142857143</v>
      </c>
    </row>
    <row r="1293" spans="1:20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01"/>
        <v>Man</v>
      </c>
      <c r="N1293">
        <f>IF(F1293="",AVERAGE(Age),F1293)</f>
        <v>31</v>
      </c>
      <c r="O1293">
        <f>IF(J1293="",AVERAGE(Fare),J1293)</f>
        <v>7.7332999999999998</v>
      </c>
      <c r="P1293">
        <f>COUNTIFS(Ticket,I1293)</f>
        <v>1</v>
      </c>
      <c r="Q1293">
        <f t="shared" si="102"/>
        <v>7.7332999999999998</v>
      </c>
      <c r="R1293">
        <f t="shared" si="103"/>
        <v>1</v>
      </c>
      <c r="S1293">
        <f t="shared" si="104"/>
        <v>0.77332999999999996</v>
      </c>
      <c r="T1293">
        <f t="shared" si="105"/>
        <v>1.4428571428571428</v>
      </c>
    </row>
    <row r="1294" spans="1:20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01"/>
        <v>Women</v>
      </c>
      <c r="N1294">
        <f>IF(F1294="",AVERAGE(Age),F1294)</f>
        <v>30</v>
      </c>
      <c r="O1294">
        <f>IF(J1294="",AVERAGE(Fare),J1294)</f>
        <v>164.86670000000001</v>
      </c>
      <c r="P1294">
        <f>COUNTIFS(Ticket,I1294)</f>
        <v>4</v>
      </c>
      <c r="Q1294">
        <f t="shared" si="102"/>
        <v>41.216675000000002</v>
      </c>
      <c r="R1294">
        <f t="shared" si="103"/>
        <v>1</v>
      </c>
      <c r="S1294">
        <f t="shared" si="104"/>
        <v>4.1216675</v>
      </c>
      <c r="T1294">
        <f t="shared" si="105"/>
        <v>1.4285714285714286</v>
      </c>
    </row>
    <row r="1295" spans="1:20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01"/>
        <v>Man</v>
      </c>
      <c r="N1295">
        <f>IF(F1295="",AVERAGE(Age),F1295)</f>
        <v>38</v>
      </c>
      <c r="O1295">
        <f>IF(J1295="",AVERAGE(Fare),J1295)</f>
        <v>21</v>
      </c>
      <c r="P1295">
        <f>COUNTIFS(Ticket,I1295)</f>
        <v>2</v>
      </c>
      <c r="Q1295">
        <f t="shared" si="102"/>
        <v>10.5</v>
      </c>
      <c r="R1295">
        <f t="shared" si="103"/>
        <v>2</v>
      </c>
      <c r="S1295">
        <f t="shared" si="104"/>
        <v>1.05</v>
      </c>
      <c r="T1295">
        <f t="shared" si="105"/>
        <v>2.5428571428571427</v>
      </c>
    </row>
    <row r="1296" spans="1:20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01"/>
        <v>Women</v>
      </c>
      <c r="N1296">
        <f>IF(F1296="",AVERAGE(Age),F1296)</f>
        <v>22</v>
      </c>
      <c r="O1296">
        <f>IF(J1296="",AVERAGE(Fare),J1296)</f>
        <v>59.4</v>
      </c>
      <c r="P1296">
        <f>COUNTIFS(Ticket,I1296)</f>
        <v>2</v>
      </c>
      <c r="Q1296">
        <f t="shared" si="102"/>
        <v>29.7</v>
      </c>
      <c r="R1296">
        <f t="shared" si="103"/>
        <v>2</v>
      </c>
      <c r="S1296">
        <f t="shared" si="104"/>
        <v>2.9699999999999998</v>
      </c>
      <c r="T1296">
        <f t="shared" si="105"/>
        <v>2.3142857142857141</v>
      </c>
    </row>
    <row r="1297" spans="1:20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01"/>
        <v>Man</v>
      </c>
      <c r="N1297">
        <f>IF(F1297="",AVERAGE(Age),F1297)</f>
        <v>17</v>
      </c>
      <c r="O1297">
        <f>IF(J1297="",AVERAGE(Fare),J1297)</f>
        <v>47.1</v>
      </c>
      <c r="P1297">
        <f>COUNTIFS(Ticket,I1297)</f>
        <v>2</v>
      </c>
      <c r="Q1297">
        <f t="shared" si="102"/>
        <v>23.55</v>
      </c>
      <c r="R1297">
        <f t="shared" si="103"/>
        <v>1</v>
      </c>
      <c r="S1297">
        <f t="shared" si="104"/>
        <v>2.355</v>
      </c>
      <c r="T1297">
        <f t="shared" si="105"/>
        <v>1.2428571428571429</v>
      </c>
    </row>
    <row r="1298" spans="1:20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01"/>
        <v>Man</v>
      </c>
      <c r="N1298">
        <f>IF(F1298="",AVERAGE(Age),F1298)</f>
        <v>43</v>
      </c>
      <c r="O1298">
        <f>IF(J1298="",AVERAGE(Fare),J1298)</f>
        <v>27.720800000000001</v>
      </c>
      <c r="P1298">
        <f>COUNTIFS(Ticket,I1298)</f>
        <v>1</v>
      </c>
      <c r="Q1298">
        <f t="shared" si="102"/>
        <v>27.720800000000001</v>
      </c>
      <c r="R1298">
        <f t="shared" si="103"/>
        <v>2</v>
      </c>
      <c r="S1298">
        <f t="shared" si="104"/>
        <v>2.7720799999999999</v>
      </c>
      <c r="T1298">
        <f t="shared" si="105"/>
        <v>2.6142857142857143</v>
      </c>
    </row>
    <row r="1299" spans="1:20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01"/>
        <v>Man</v>
      </c>
      <c r="N1299">
        <f>IF(F1299="",AVERAGE(Age),F1299)</f>
        <v>20</v>
      </c>
      <c r="O1299">
        <f>IF(J1299="",AVERAGE(Fare),J1299)</f>
        <v>13.862500000000001</v>
      </c>
      <c r="P1299">
        <f>COUNTIFS(Ticket,I1299)</f>
        <v>1</v>
      </c>
      <c r="Q1299">
        <f t="shared" si="102"/>
        <v>13.862500000000001</v>
      </c>
      <c r="R1299">
        <f t="shared" si="103"/>
        <v>1</v>
      </c>
      <c r="S1299">
        <f t="shared" si="104"/>
        <v>1.38625</v>
      </c>
      <c r="T1299">
        <f t="shared" si="105"/>
        <v>1.2857142857142856</v>
      </c>
    </row>
    <row r="1300" spans="1:20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01"/>
        <v>Man</v>
      </c>
      <c r="N1300">
        <f>IF(F1300="",AVERAGE(Age),F1300)</f>
        <v>23</v>
      </c>
      <c r="O1300">
        <f>IF(J1300="",AVERAGE(Fare),J1300)</f>
        <v>10.5</v>
      </c>
      <c r="P1300">
        <f>COUNTIFS(Ticket,I1300)</f>
        <v>1</v>
      </c>
      <c r="Q1300">
        <f t="shared" si="102"/>
        <v>10.5</v>
      </c>
      <c r="R1300">
        <f t="shared" si="103"/>
        <v>2</v>
      </c>
      <c r="S1300">
        <f t="shared" si="104"/>
        <v>1.05</v>
      </c>
      <c r="T1300">
        <f t="shared" si="105"/>
        <v>2.3285714285714287</v>
      </c>
    </row>
    <row r="1301" spans="1:20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01"/>
        <v>Man</v>
      </c>
      <c r="N1301">
        <f>IF(F1301="",AVERAGE(Age),F1301)</f>
        <v>50</v>
      </c>
      <c r="O1301">
        <f>IF(J1301="",AVERAGE(Fare),J1301)</f>
        <v>211.5</v>
      </c>
      <c r="P1301">
        <f>COUNTIFS(Ticket,I1301)</f>
        <v>5</v>
      </c>
      <c r="Q1301">
        <f t="shared" si="102"/>
        <v>42.3</v>
      </c>
      <c r="R1301">
        <f t="shared" si="103"/>
        <v>3</v>
      </c>
      <c r="S1301">
        <f t="shared" si="104"/>
        <v>4.2300000000000004</v>
      </c>
      <c r="T1301">
        <f t="shared" si="105"/>
        <v>3.7142857142857144</v>
      </c>
    </row>
    <row r="1302" spans="1:20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01"/>
        <v>Women</v>
      </c>
      <c r="N1302">
        <f>IF(F1302="",AVERAGE(Age),F1302)</f>
        <v>29.881137667304014</v>
      </c>
      <c r="O1302">
        <f>IF(J1302="",AVERAGE(Fare),J1302)</f>
        <v>7.7207999999999997</v>
      </c>
      <c r="P1302">
        <f>COUNTIFS(Ticket,I1302)</f>
        <v>1</v>
      </c>
      <c r="Q1302">
        <f t="shared" si="102"/>
        <v>7.7207999999999997</v>
      </c>
      <c r="R1302">
        <f t="shared" si="103"/>
        <v>1</v>
      </c>
      <c r="S1302">
        <f t="shared" si="104"/>
        <v>0.77207999999999999</v>
      </c>
      <c r="T1302">
        <f t="shared" si="105"/>
        <v>1.4268733952472001</v>
      </c>
    </row>
    <row r="1303" spans="1:20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01"/>
        <v>Women</v>
      </c>
      <c r="N1303">
        <f>IF(F1303="",AVERAGE(Age),F1303)</f>
        <v>3</v>
      </c>
      <c r="O1303">
        <f>IF(J1303="",AVERAGE(Fare),J1303)</f>
        <v>13.775</v>
      </c>
      <c r="P1303">
        <f>COUNTIFS(Ticket,I1303)</f>
        <v>3</v>
      </c>
      <c r="Q1303">
        <f t="shared" si="102"/>
        <v>4.5916666666666668</v>
      </c>
      <c r="R1303">
        <f t="shared" si="103"/>
        <v>3</v>
      </c>
      <c r="S1303">
        <f t="shared" si="104"/>
        <v>0.45916666666666667</v>
      </c>
      <c r="T1303">
        <f t="shared" si="105"/>
        <v>3.0428571428571427</v>
      </c>
    </row>
    <row r="1304" spans="1:20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01"/>
        <v>Women</v>
      </c>
      <c r="N1304">
        <f>IF(F1304="",AVERAGE(Age),F1304)</f>
        <v>29.881137667304014</v>
      </c>
      <c r="O1304">
        <f>IF(J1304="",AVERAGE(Fare),J1304)</f>
        <v>7.75</v>
      </c>
      <c r="P1304">
        <f>COUNTIFS(Ticket,I1304)</f>
        <v>1</v>
      </c>
      <c r="Q1304">
        <f t="shared" si="102"/>
        <v>7.75</v>
      </c>
      <c r="R1304">
        <f t="shared" si="103"/>
        <v>1</v>
      </c>
      <c r="S1304">
        <f t="shared" si="104"/>
        <v>0.77500000000000002</v>
      </c>
      <c r="T1304">
        <f t="shared" si="105"/>
        <v>1.4268733952472001</v>
      </c>
    </row>
    <row r="1305" spans="1:20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01"/>
        <v>Women</v>
      </c>
      <c r="N1305">
        <f>IF(F1305="",AVERAGE(Age),F1305)</f>
        <v>37</v>
      </c>
      <c r="O1305">
        <f>IF(J1305="",AVERAGE(Fare),J1305)</f>
        <v>90</v>
      </c>
      <c r="P1305">
        <f>COUNTIFS(Ticket,I1305)</f>
        <v>3</v>
      </c>
      <c r="Q1305">
        <f t="shared" si="102"/>
        <v>30</v>
      </c>
      <c r="R1305">
        <f t="shared" si="103"/>
        <v>2</v>
      </c>
      <c r="S1305">
        <f t="shared" si="104"/>
        <v>3</v>
      </c>
      <c r="T1305">
        <f t="shared" si="105"/>
        <v>2.5285714285714285</v>
      </c>
    </row>
    <row r="1306" spans="1:20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01"/>
        <v>Women</v>
      </c>
      <c r="N1306">
        <f>IF(F1306="",AVERAGE(Age),F1306)</f>
        <v>28</v>
      </c>
      <c r="O1306">
        <f>IF(J1306="",AVERAGE(Fare),J1306)</f>
        <v>7.7750000000000004</v>
      </c>
      <c r="P1306">
        <f>COUNTIFS(Ticket,I1306)</f>
        <v>1</v>
      </c>
      <c r="Q1306">
        <f t="shared" si="102"/>
        <v>7.7750000000000004</v>
      </c>
      <c r="R1306">
        <f t="shared" si="103"/>
        <v>1</v>
      </c>
      <c r="S1306">
        <f t="shared" si="104"/>
        <v>0.77750000000000008</v>
      </c>
      <c r="T1306">
        <f t="shared" si="105"/>
        <v>1.4</v>
      </c>
    </row>
    <row r="1307" spans="1:20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01"/>
        <v>Man</v>
      </c>
      <c r="N1307">
        <f>IF(F1307="",AVERAGE(Age),F1307)</f>
        <v>29.881137667304014</v>
      </c>
      <c r="O1307">
        <f>IF(J1307="",AVERAGE(Fare),J1307)</f>
        <v>8.0500000000000007</v>
      </c>
      <c r="P1307">
        <f>COUNTIFS(Ticket,I1307)</f>
        <v>1</v>
      </c>
      <c r="Q1307">
        <f t="shared" si="102"/>
        <v>8.0500000000000007</v>
      </c>
      <c r="R1307">
        <f t="shared" si="103"/>
        <v>1</v>
      </c>
      <c r="S1307">
        <f t="shared" si="104"/>
        <v>0.80500000000000005</v>
      </c>
      <c r="T1307">
        <f t="shared" si="105"/>
        <v>1.4268733952472001</v>
      </c>
    </row>
    <row r="1308" spans="1:20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01"/>
        <v>Women</v>
      </c>
      <c r="N1308">
        <f>IF(F1308="",AVERAGE(Age),F1308)</f>
        <v>39</v>
      </c>
      <c r="O1308">
        <f>IF(J1308="",AVERAGE(Fare),J1308)</f>
        <v>108.9</v>
      </c>
      <c r="P1308">
        <f>COUNTIFS(Ticket,I1308)</f>
        <v>3</v>
      </c>
      <c r="Q1308">
        <f t="shared" si="102"/>
        <v>36.300000000000004</v>
      </c>
      <c r="R1308">
        <f t="shared" si="103"/>
        <v>1</v>
      </c>
      <c r="S1308">
        <f t="shared" si="104"/>
        <v>3.6300000000000003</v>
      </c>
      <c r="T1308">
        <f t="shared" si="105"/>
        <v>1.5571428571428572</v>
      </c>
    </row>
    <row r="1309" spans="1:20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01"/>
        <v>Man</v>
      </c>
      <c r="N1309">
        <f>IF(F1309="",AVERAGE(Age),F1309)</f>
        <v>38.5</v>
      </c>
      <c r="O1309">
        <f>IF(J1309="",AVERAGE(Fare),J1309)</f>
        <v>7.25</v>
      </c>
      <c r="P1309">
        <f>COUNTIFS(Ticket,I1309)</f>
        <v>1</v>
      </c>
      <c r="Q1309">
        <f t="shared" si="102"/>
        <v>7.25</v>
      </c>
      <c r="R1309">
        <f t="shared" si="103"/>
        <v>1</v>
      </c>
      <c r="S1309">
        <f t="shared" si="104"/>
        <v>0.72499999999999998</v>
      </c>
      <c r="T1309">
        <f t="shared" si="105"/>
        <v>1.55</v>
      </c>
    </row>
    <row r="1310" spans="1:20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01"/>
        <v>Man</v>
      </c>
      <c r="N1310">
        <f>IF(F1310="",AVERAGE(Age),F1310)</f>
        <v>29.881137667304014</v>
      </c>
      <c r="O1310">
        <f>IF(J1310="",AVERAGE(Fare),J1310)</f>
        <v>8.0500000000000007</v>
      </c>
      <c r="P1310">
        <f>COUNTIFS(Ticket,I1310)</f>
        <v>1</v>
      </c>
      <c r="Q1310">
        <f t="shared" si="102"/>
        <v>8.0500000000000007</v>
      </c>
      <c r="R1310">
        <f t="shared" si="103"/>
        <v>1</v>
      </c>
      <c r="S1310">
        <f t="shared" si="104"/>
        <v>0.80500000000000005</v>
      </c>
      <c r="T1310">
        <f t="shared" si="105"/>
        <v>1.4268733952472001</v>
      </c>
    </row>
    <row r="1311" spans="1:20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01"/>
        <v>Boy</v>
      </c>
      <c r="N1311">
        <f>IF(F1311="",AVERAGE(Age),F1311)</f>
        <v>29.881137667304014</v>
      </c>
      <c r="O1311">
        <f>IF(J1311="",AVERAGE(Fare),J1311)</f>
        <v>22.3583</v>
      </c>
      <c r="P1311">
        <f>COUNTIFS(Ticket,I1311)</f>
        <v>3</v>
      </c>
      <c r="Q1311">
        <f t="shared" si="102"/>
        <v>7.4527666666666663</v>
      </c>
      <c r="R1311">
        <f t="shared" si="103"/>
        <v>3</v>
      </c>
      <c r="S1311">
        <f t="shared" si="104"/>
        <v>0.7452766666666667</v>
      </c>
      <c r="T1311">
        <f t="shared" si="105"/>
        <v>3.4268733952472004</v>
      </c>
    </row>
  </sheetData>
  <autoFilter ref="A2:T1311" xr:uid="{0DFCE2D2-9543-4218-8641-6E0FDC625808}">
    <filterColumn colId="1">
      <filters>
        <filter val="NA"/>
      </filters>
    </filterColumn>
  </autoFilter>
  <conditionalFormatting sqref="A1:M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F12" sqref="F12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 t="e">
        <f>COUNTIFS(Embarked_1,D2)</f>
        <v>#REF!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 t="e">
        <f>COUNTIFS(Embarked_1,D3)</f>
        <v>#REF!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 t="e">
        <f>COUNTIFS(Embarked_1,D4)</f>
        <v>#REF!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TitanicAll</vt:lpstr>
      <vt:lpstr>Cleaning_Embarked</vt:lpstr>
      <vt:lpstr>Age</vt:lpstr>
      <vt:lpstr>Cabin</vt:lpstr>
      <vt:lpstr>Embarked</vt:lpstr>
      <vt:lpstr>Fare</vt:lpstr>
      <vt:lpstr>Name</vt:lpstr>
      <vt:lpstr>Parch</vt:lpstr>
      <vt:lpstr>PassengerId</vt:lpstr>
      <vt:lpstr>Pclass</vt:lpstr>
      <vt:lpstr>Sex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Naik</cp:lastModifiedBy>
  <dcterms:created xsi:type="dcterms:W3CDTF">2019-04-23T14:33:56Z</dcterms:created>
  <dcterms:modified xsi:type="dcterms:W3CDTF">2021-03-25T14:22:48Z</dcterms:modified>
</cp:coreProperties>
</file>