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YouTube Working Files/Git Time Series/YT_Time_Series_Forecasting/Excel/"/>
    </mc:Choice>
  </mc:AlternateContent>
  <xr:revisionPtr revIDLastSave="234" documentId="8_{BF51FA8B-CF65-4A37-98EE-92AF9478D54E}" xr6:coauthVersionLast="47" xr6:coauthVersionMax="47" xr10:uidLastSave="{887F539C-7DCE-4FF1-BF1F-364332C75E50}"/>
  <bookViews>
    <workbookView xWindow="28680" yWindow="-120" windowWidth="29040" windowHeight="15840" xr2:uid="{1F6ACB8B-37D3-4540-8FAD-A1DE4D5A0F0A}"/>
  </bookViews>
  <sheets>
    <sheet name="ARIMA" sheetId="2" r:id="rId1"/>
    <sheet name="ARIMA_Data" sheetId="1" r:id="rId2"/>
    <sheet name="Sheet3" sheetId="3" r:id="rId3"/>
  </sheets>
  <definedNames>
    <definedName name="AR1_">ARIMA_Data!$L$2:$L$1048576</definedName>
    <definedName name="AR2_">ARIMA_Data!$M$2:$M$1048576</definedName>
    <definedName name="AR3_">ARIMA_Data!$N$2:$N$1048576</definedName>
    <definedName name="AR4_">ARIMA_Data!$O$2:$O$1048576</definedName>
    <definedName name="AR5_">ARIMA_Data!$P$2:$P$1048576</definedName>
    <definedName name="AR6_">ARIMA_Data!$Q$2:$Q$1048576</definedName>
    <definedName name="AR7_">ARIMA_Data!$R$2:$R$1048576</definedName>
    <definedName name="AR8_">ARIMA_Data!$S$2:$S$1048576</definedName>
    <definedName name="AR9_">ARIMA_Data!$T$2:$T$1048576</definedName>
    <definedName name="MA1_">ARIMA_Data!$D$2:$D$1048576</definedName>
    <definedName name="MA2_">ARIMA_Data!$E$2:$E$1048576</definedName>
    <definedName name="MA3_">ARIMA_Data!$F$2:$F$1048576</definedName>
    <definedName name="MA4_">ARIMA_Data!$G$2:$G$1048576</definedName>
    <definedName name="MA5_">ARIMA_Data!$H$2:$H$1048576</definedName>
    <definedName name="MA6_">ARIMA_Data!$I$2:$I$1048576</definedName>
    <definedName name="MA7_">ARIMA_Data!$J$2:$J$1048576</definedName>
    <definedName name="MA9_">ARIMA_Data!$K$2:$K$1048576</definedName>
    <definedName name="Sales">ARIMA_Data!$B$2:$B$1048576</definedName>
    <definedName name="SalesD1">ARIMA_Data!$C$2:$C$1048576</definedName>
    <definedName name="Yr_Qtr">ARIMA_Data!$A$2:$A$17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I15" i="1"/>
  <c r="I6" i="1"/>
  <c r="I7" i="1"/>
  <c r="I8" i="1"/>
  <c r="I9" i="1"/>
  <c r="I10" i="1"/>
  <c r="I11" i="1"/>
  <c r="I12" i="1"/>
  <c r="I13" i="1"/>
  <c r="I14" i="1"/>
  <c r="I5" i="1"/>
  <c r="G5" i="1"/>
  <c r="G6" i="1"/>
  <c r="G7" i="1"/>
  <c r="G8" i="1"/>
  <c r="G9" i="1"/>
  <c r="G10" i="1"/>
  <c r="G11" i="1"/>
  <c r="G12" i="1"/>
  <c r="G13" i="1"/>
  <c r="G14" i="1"/>
  <c r="G15" i="1"/>
  <c r="G16" i="1"/>
  <c r="G4" i="1"/>
  <c r="F3" i="1"/>
  <c r="E1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K7" i="1"/>
  <c r="K8" i="1"/>
  <c r="K9" i="1"/>
  <c r="K10" i="1"/>
  <c r="K11" i="1"/>
  <c r="K12" i="1"/>
  <c r="K13" i="1"/>
  <c r="K6" i="1"/>
  <c r="J6" i="1"/>
  <c r="J7" i="1"/>
  <c r="J8" i="1"/>
  <c r="J9" i="1"/>
  <c r="J10" i="1"/>
  <c r="J11" i="1"/>
  <c r="J12" i="1"/>
  <c r="J13" i="1"/>
  <c r="J14" i="1"/>
  <c r="J5" i="1"/>
  <c r="H5" i="1"/>
  <c r="H6" i="1"/>
  <c r="H7" i="1"/>
  <c r="H8" i="1"/>
  <c r="H9" i="1"/>
  <c r="H10" i="1"/>
  <c r="H11" i="1"/>
  <c r="H12" i="1"/>
  <c r="H13" i="1"/>
  <c r="H14" i="1"/>
  <c r="H15" i="1"/>
  <c r="H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L4" i="3"/>
  <c r="L11" i="3"/>
  <c r="L5" i="3"/>
  <c r="L6" i="3"/>
  <c r="L7" i="3"/>
  <c r="L8" i="3"/>
  <c r="L10" i="3"/>
  <c r="L9" i="3"/>
  <c r="L3" i="3"/>
  <c r="F10" i="3"/>
  <c r="F8" i="3"/>
  <c r="F9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<sst xmlns="http://schemas.openxmlformats.org/spreadsheetml/2006/main" count="104" uniqueCount="79">
  <si>
    <t>Sales</t>
  </si>
  <si>
    <t>Yr_Qtr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</si>
  <si>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</si>
  <si>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</si>
  <si>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</si>
  <si>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</si>
  <si>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</si>
  <si>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</si>
  <si>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</si>
  <si>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</si>
  <si>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</si>
  <si>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</si>
  <si>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</si>
  <si>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</si>
  <si>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</si>
  <si>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</si>
  <si>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</si>
  <si>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</si>
  <si>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AR</t>
  </si>
  <si>
    <t>I</t>
  </si>
  <si>
    <t>MA</t>
  </si>
  <si>
    <t>X</t>
  </si>
  <si>
    <t>Moving Average</t>
  </si>
  <si>
    <t>Auto Regressive</t>
  </si>
  <si>
    <t>p</t>
  </si>
  <si>
    <t>d</t>
  </si>
  <si>
    <t>q</t>
  </si>
  <si>
    <t>Integrated</t>
  </si>
  <si>
    <t>Difference</t>
  </si>
  <si>
    <t>MA3</t>
  </si>
  <si>
    <t>MA4</t>
  </si>
  <si>
    <t>MA5</t>
  </si>
  <si>
    <t>MA7</t>
  </si>
  <si>
    <t>MA9</t>
  </si>
  <si>
    <t>MA3_</t>
  </si>
  <si>
    <t>MA5_</t>
  </si>
  <si>
    <t>MA7_</t>
  </si>
  <si>
    <t>MA9_</t>
  </si>
  <si>
    <t>v1</t>
  </si>
  <si>
    <t>v2</t>
  </si>
  <si>
    <t>v3</t>
  </si>
  <si>
    <t>v4</t>
  </si>
  <si>
    <t>v5</t>
  </si>
  <si>
    <t>MA1</t>
  </si>
  <si>
    <t>MA2</t>
  </si>
  <si>
    <t>MA6</t>
  </si>
  <si>
    <t>MA1_</t>
  </si>
  <si>
    <t>MA2_</t>
  </si>
  <si>
    <t>MA4_</t>
  </si>
  <si>
    <t>v6</t>
  </si>
  <si>
    <t>v7</t>
  </si>
  <si>
    <t>v8</t>
  </si>
  <si>
    <t>v9</t>
  </si>
  <si>
    <t>MA6_</t>
  </si>
  <si>
    <t>PACF</t>
  </si>
  <si>
    <t>ACF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</si>
  <si>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</si>
  <si>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</si>
  <si>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</si>
  <si>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</si>
  <si>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</si>
  <si>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</si>
  <si>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</si>
  <si>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</si>
  <si>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</si>
  <si>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AR1_</t>
  </si>
  <si>
    <t>AR2_</t>
  </si>
  <si>
    <t>AR3_</t>
  </si>
  <si>
    <t>AR4_</t>
  </si>
  <si>
    <t>AR5_</t>
  </si>
  <si>
    <t>AR6_</t>
  </si>
  <si>
    <t>AR7_</t>
  </si>
  <si>
    <t>AR9_</t>
  </si>
  <si>
    <t>AR8_</t>
  </si>
  <si>
    <t>ARIMA(4,0,3)</t>
  </si>
  <si>
    <t>ARIMA(1,0,2)</t>
  </si>
  <si>
    <t>ARIMA(3,0,3)</t>
  </si>
  <si>
    <t>SalesD1</t>
  </si>
  <si>
    <t>ARIMA(1,1,1)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</si>
</sst>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8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PACF</a:t>
            </a:r>
            <a:r>
              <a:rPr lang="en-IN" baseline="0"/>
              <a:t> - 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497348484848485"/>
          <c:w val="0.93888888888888888"/>
          <c:h val="0.660871212121212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Sheet3!$E$3:$E$10</c:f>
              <c:strCache>
                <c:ptCount val="8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  <c:pt idx="7">
                  <c:v>v9</c:v>
                </c:pt>
              </c:strCache>
            </c:strRef>
          </c:cat>
          <c:val>
            <c:numRef>
              <c:f>Sheet3!$F$3:$F$10</c:f>
              <c:numCache>
                <c:formatCode>0.00</c:formatCode>
                <c:ptCount val="8"/>
                <c:pt idx="0">
                  <c:v>0.55531717416523607</c:v>
                </c:pt>
                <c:pt idx="1">
                  <c:v>5.1541668150325633E-2</c:v>
                </c:pt>
                <c:pt idx="2">
                  <c:v>0.30971252182216608</c:v>
                </c:pt>
                <c:pt idx="3">
                  <c:v>-9.8243575085624382E-2</c:v>
                </c:pt>
                <c:pt idx="4">
                  <c:v>-0.51479244613242237</c:v>
                </c:pt>
                <c:pt idx="5">
                  <c:v>-0.13710345748106056</c:v>
                </c:pt>
                <c:pt idx="6">
                  <c:v>-0.28518307688753242</c:v>
                </c:pt>
                <c:pt idx="7">
                  <c:v>0.42686469958256973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4-4D89-92C5-CBA282A109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09097311"/>
        <c:axId val="809104383"/>
      </c:barChart>
      <c:catAx>
        <c:axId val="80909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04383"/>
        <c:crosses val="autoZero"/>
        <c:auto val="1"/>
        <c:lblAlgn val="ctr"/>
        <c:lblOffset val="100"/>
        <c:noMultiLvlLbl val="0"/>
      </c:catAx>
      <c:valAx>
        <c:axId val="80910438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0909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ACF -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Sheet3!$K$3:$K$11</c:f>
              <c:strCache>
                <c:ptCount val="9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  <c:pt idx="7">
                  <c:v>v8</c:v>
                </c:pt>
                <c:pt idx="8">
                  <c:v>v9</c:v>
                </c:pt>
              </c:strCache>
            </c:strRef>
          </c:cat>
          <c:val>
            <c:numRef>
              <c:f>Sheet3!$L$3:$L$11</c:f>
              <c:numCache>
                <c:formatCode>General</c:formatCode>
                <c:ptCount val="9"/>
                <c:pt idx="0">
                  <c:v>-0.49159560816895009</c:v>
                </c:pt>
                <c:pt idx="1">
                  <c:v>-0.54978932832632388</c:v>
                </c:pt>
                <c:pt idx="2">
                  <c:v>0.55583848033996164</c:v>
                </c:pt>
                <c:pt idx="3">
                  <c:v>0.56980251857428721</c:v>
                </c:pt>
                <c:pt idx="4">
                  <c:v>-0.49792667095333359</c:v>
                </c:pt>
                <c:pt idx="5">
                  <c:v>-0.46973263399637266</c:v>
                </c:pt>
                <c:pt idx="6">
                  <c:v>0.66486781424485009</c:v>
                </c:pt>
                <c:pt idx="7">
                  <c:v>0.54726256381649252</c:v>
                </c:pt>
                <c:pt idx="8">
                  <c:v>0.17468347800176914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F-4124-BB9C-8E0151062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002383"/>
        <c:axId val="881993647"/>
      </c:barChart>
      <c:catAx>
        <c:axId val="88200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93647"/>
        <c:crosses val="autoZero"/>
        <c:auto val="1"/>
        <c:lblAlgn val="ctr"/>
        <c:lblOffset val="100"/>
        <c:noMultiLvlLbl val="0"/>
      </c:catAx>
      <c:valAx>
        <c:axId val="88199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0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ARIMA_Data!$B$1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ARIMA_Data!$B$2:$B$17</c:f>
              <c:numCache>
                <c:formatCode>_ * #,##0_ ;_ * \-#,##0_ ;_ * "-"??_ ;_ @_ </c:formatCode>
                <c:ptCount val="16"/>
                <c:pt idx="0">
                  <c:v>68000</c:v>
                </c:pt>
                <c:pt idx="1">
                  <c:v>61000</c:v>
                </c:pt>
                <c:pt idx="2">
                  <c:v>80000</c:v>
                </c:pt>
                <c:pt idx="3">
                  <c:v>85000</c:v>
                </c:pt>
                <c:pt idx="4">
                  <c:v>78000</c:v>
                </c:pt>
                <c:pt idx="5">
                  <c:v>72000</c:v>
                </c:pt>
                <c:pt idx="6">
                  <c:v>88000</c:v>
                </c:pt>
                <c:pt idx="7">
                  <c:v>94000</c:v>
                </c:pt>
                <c:pt idx="8">
                  <c:v>80000</c:v>
                </c:pt>
                <c:pt idx="9">
                  <c:v>76000</c:v>
                </c:pt>
                <c:pt idx="10">
                  <c:v>95000</c:v>
                </c:pt>
                <c:pt idx="11">
                  <c:v>98000</c:v>
                </c:pt>
                <c:pt idx="12">
                  <c:v>83000</c:v>
                </c:pt>
                <c:pt idx="13">
                  <c:v>79000</c:v>
                </c:pt>
                <c:pt idx="14">
                  <c:v>100000</c:v>
                </c:pt>
                <c:pt idx="15">
                  <c:v>104000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8-4442-9377-2C1C4FC7B5F8}"/>
            </c:ext>
          </c:extLst>
        </c:ser>
        <c:ser>
          <c:idx val="1"/>
          <c:order val="1"/>
          <c:tx>
            <c:strRef>
              <c:f>ARIMA_Data!$C$1</c:f>
              <c:strCache>
                <c:ptCount val="1"/>
                <c:pt idx="0">
                  <c:v>SalesD1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ARIMA_Data!$C$2:$C$17</c:f>
              <c:numCache>
                <c:formatCode>_ * #,##0_ ;_ * \-#,##0_ ;_ * "-"??_ ;_ @_ </c:formatCode>
                <c:ptCount val="16"/>
                <c:pt idx="1">
                  <c:v>-7000</c:v>
                </c:pt>
                <c:pt idx="2">
                  <c:v>19000</c:v>
                </c:pt>
                <c:pt idx="3">
                  <c:v>5000</c:v>
                </c:pt>
                <c:pt idx="4">
                  <c:v>-7000</c:v>
                </c:pt>
                <c:pt idx="5">
                  <c:v>-6000</c:v>
                </c:pt>
                <c:pt idx="6">
                  <c:v>16000</c:v>
                </c:pt>
                <c:pt idx="7">
                  <c:v>6000</c:v>
                </c:pt>
                <c:pt idx="8">
                  <c:v>-14000</c:v>
                </c:pt>
                <c:pt idx="9">
                  <c:v>-4000</c:v>
                </c:pt>
                <c:pt idx="10">
                  <c:v>19000</c:v>
                </c:pt>
                <c:pt idx="11">
                  <c:v>3000</c:v>
                </c:pt>
                <c:pt idx="12">
                  <c:v>-15000</c:v>
                </c:pt>
                <c:pt idx="13">
                  <c:v>-4000</c:v>
                </c:pt>
                <c:pt idx="14">
                  <c:v>21000</c:v>
                </c:pt>
                <c:pt idx="15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8-4442-9377-2C1C4FC7B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001551"/>
        <c:axId val="882015279"/>
      </c:lineChart>
      <c:catAx>
        <c:axId val="88200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15279"/>
        <c:crosses val="autoZero"/>
        <c:auto val="1"/>
        <c:lblAlgn val="ctr"/>
        <c:lblOffset val="100"/>
        <c:noMultiLvlLbl val="0"/>
      </c:catAx>
      <c:valAx>
        <c:axId val="88201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0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497348484848485"/>
          <c:w val="0.93888888888888888"/>
          <c:h val="0.660871212121212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Sheet3!$E$3:$E$10</c:f>
              <c:strCache>
                <c:ptCount val="8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  <c:pt idx="7">
                  <c:v>v9</c:v>
                </c:pt>
              </c:strCache>
            </c:strRef>
          </c:cat>
          <c:val>
            <c:numRef>
              <c:f>Sheet3!$F$3:$F$10</c:f>
              <c:numCache>
                <c:formatCode>0.00</c:formatCode>
                <c:ptCount val="8"/>
                <c:pt idx="0">
                  <c:v>0.55531717416523607</c:v>
                </c:pt>
                <c:pt idx="1">
                  <c:v>5.1541668150325633E-2</c:v>
                </c:pt>
                <c:pt idx="2">
                  <c:v>0.30971252182216608</c:v>
                </c:pt>
                <c:pt idx="3">
                  <c:v>-9.8243575085624382E-2</c:v>
                </c:pt>
                <c:pt idx="4">
                  <c:v>-0.51479244613242237</c:v>
                </c:pt>
                <c:pt idx="5">
                  <c:v>-0.13710345748106056</c:v>
                </c:pt>
                <c:pt idx="6">
                  <c:v>-0.28518307688753242</c:v>
                </c:pt>
                <c:pt idx="7">
                  <c:v>0.42686469958256973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1-46D2-9B2D-DBF6959AC5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09097311"/>
        <c:axId val="809104383"/>
      </c:barChart>
      <c:catAx>
        <c:axId val="80909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04383"/>
        <c:crosses val="autoZero"/>
        <c:auto val="1"/>
        <c:lblAlgn val="ctr"/>
        <c:lblOffset val="100"/>
        <c:noMultiLvlLbl val="0"/>
      </c:catAx>
      <c:valAx>
        <c:axId val="80910438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0909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Sheet3!$K$3:$K$11</c:f>
              <c:strCache>
                <c:ptCount val="9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  <c:pt idx="7">
                  <c:v>v8</c:v>
                </c:pt>
                <c:pt idx="8">
                  <c:v>v9</c:v>
                </c:pt>
              </c:strCache>
            </c:strRef>
          </c:cat>
          <c:val>
            <c:numRef>
              <c:f>Sheet3!$L$3:$L$11</c:f>
              <c:numCache>
                <c:formatCode>General</c:formatCode>
                <c:ptCount val="9"/>
                <c:pt idx="0">
                  <c:v>-0.49159560816895009</c:v>
                </c:pt>
                <c:pt idx="1">
                  <c:v>-0.54978932832632388</c:v>
                </c:pt>
                <c:pt idx="2">
                  <c:v>0.55583848033996164</c:v>
                </c:pt>
                <c:pt idx="3">
                  <c:v>0.56980251857428721</c:v>
                </c:pt>
                <c:pt idx="4">
                  <c:v>-0.49792667095333359</c:v>
                </c:pt>
                <c:pt idx="5">
                  <c:v>-0.46973263399637266</c:v>
                </c:pt>
                <c:pt idx="6">
                  <c:v>0.66486781424485009</c:v>
                </c:pt>
                <c:pt idx="7">
                  <c:v>0.54726256381649252</c:v>
                </c:pt>
                <c:pt idx="8">
                  <c:v>0.17468347800176914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7-4607-84C1-CC02517AB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002383"/>
        <c:axId val="881993647"/>
      </c:barChart>
      <c:catAx>
        <c:axId val="88200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93647"/>
        <c:crosses val="autoZero"/>
        <c:auto val="1"/>
        <c:lblAlgn val="ctr"/>
        <c:lblOffset val="100"/>
        <c:noMultiLvlLbl val="0"/>
      </c:catAx>
      <c:valAx>
        <c:axId val="88199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0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ustomXml" Target="../ink/ink2.xml"/><Relationship Id="rId10" Type="http://schemas.openxmlformats.org/officeDocument/2006/relationships/image" Target="../media/image4.png"/><Relationship Id="rId4" Type="http://schemas.openxmlformats.org/officeDocument/2006/relationships/image" Target="../media/image1.png"/><Relationship Id="rId9" Type="http://schemas.openxmlformats.org/officeDocument/2006/relationships/customXml" Target="../ink/ink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7.png"/><Relationship Id="rId2" Type="http://schemas.openxmlformats.org/officeDocument/2006/relationships/customXml" Target="../ink/ink5.xml"/><Relationship Id="rId1" Type="http://schemas.openxmlformats.org/officeDocument/2006/relationships/chart" Target="../charts/chart3.xml"/><Relationship Id="rId6" Type="http://schemas.openxmlformats.org/officeDocument/2006/relationships/customXml" Target="../ink/ink7.xml"/><Relationship Id="rId5" Type="http://schemas.openxmlformats.org/officeDocument/2006/relationships/image" Target="../media/image6.png"/><Relationship Id="rId4" Type="http://schemas.openxmlformats.org/officeDocument/2006/relationships/customXml" Target="../ink/ink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515266</xdr:colOff>
      <xdr:row>7</xdr:row>
      <xdr:rowOff>33887</xdr:rowOff>
    </xdr:from>
    <xdr:to>
      <xdr:col>13</xdr:col>
      <xdr:colOff>515266</xdr:colOff>
      <xdr:row>23</xdr:row>
      <xdr:rowOff>52936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288C7C-8FF6-4F50-872A-26B39474A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93418</xdr:colOff>
      <xdr:row>7</xdr:row>
      <xdr:rowOff>50740</xdr:rowOff>
    </xdr:from>
    <xdr:to>
      <xdr:col>7</xdr:col>
      <xdr:colOff>462512</xdr:colOff>
      <xdr:row>20</xdr:row>
      <xdr:rowOff>85268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2927F9-443A-47D0-B479-D26375894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442680</xdr:colOff>
      <xdr:row>12</xdr:row>
      <xdr:rowOff>204951</xdr:rowOff>
    </xdr:from>
    <xdr:to>
      <xdr:col>7</xdr:col>
      <xdr:colOff>77633</xdr:colOff>
      <xdr:row>13</xdr:row>
      <xdr:rowOff>73110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D5B16680-AFBF-7B87-E255-D11B170410B6}"/>
                </a:ext>
              </a:extLst>
            </xdr14:cNvPr>
            <xdr14:cNvContentPartPr/>
          </xdr14:nvContentPartPr>
          <xdr14:nvPr macro=""/>
          <xdr14:xfrm>
            <a:off x="1966680" y="2754720"/>
            <a:ext cx="3833280" cy="8064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D5B16680-AFBF-7B87-E255-D11B170410B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58040" y="2746080"/>
              <a:ext cx="3850920" cy="9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530880</xdr:colOff>
      <xdr:row>15</xdr:row>
      <xdr:rowOff>161868</xdr:rowOff>
    </xdr:from>
    <xdr:to>
      <xdr:col>7</xdr:col>
      <xdr:colOff>97073</xdr:colOff>
      <xdr:row>16</xdr:row>
      <xdr:rowOff>53788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4D8EBA0F-6637-8B32-3139-7F1CB702E991}"/>
                </a:ext>
              </a:extLst>
            </xdr14:cNvPr>
            <xdr14:cNvContentPartPr/>
          </xdr14:nvContentPartPr>
          <xdr14:nvPr macro=""/>
          <xdr14:xfrm>
            <a:off x="2054880" y="3349080"/>
            <a:ext cx="3764520" cy="10440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4D8EBA0F-6637-8B32-3139-7F1CB702E99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046240" y="3340440"/>
              <a:ext cx="3782160" cy="12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705113</xdr:colOff>
      <xdr:row>13</xdr:row>
      <xdr:rowOff>205590</xdr:rowOff>
    </xdr:from>
    <xdr:to>
      <xdr:col>13</xdr:col>
      <xdr:colOff>23361</xdr:colOff>
      <xdr:row>14</xdr:row>
      <xdr:rowOff>135309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39BBF27-ED47-0DB4-3B4F-2CB6DA4C698D}"/>
                </a:ext>
              </a:extLst>
            </xdr14:cNvPr>
            <xdr14:cNvContentPartPr/>
          </xdr14:nvContentPartPr>
          <xdr14:nvPr macro=""/>
          <xdr14:xfrm>
            <a:off x="6427440" y="2967840"/>
            <a:ext cx="4051440" cy="14220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139BBF27-ED47-0DB4-3B4F-2CB6DA4C698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418440" y="2959200"/>
              <a:ext cx="4069080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659753</xdr:colOff>
      <xdr:row>17</xdr:row>
      <xdr:rowOff>5107</xdr:rowOff>
    </xdr:from>
    <xdr:to>
      <xdr:col>13</xdr:col>
      <xdr:colOff>436281</xdr:colOff>
      <xdr:row>17</xdr:row>
      <xdr:rowOff>72427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B89DEE53-2952-C770-88D1-CC83352BAA88}"/>
                </a:ext>
              </a:extLst>
            </xdr14:cNvPr>
            <xdr14:cNvContentPartPr/>
          </xdr14:nvContentPartPr>
          <xdr14:nvPr macro=""/>
          <xdr14:xfrm>
            <a:off x="6382080" y="3617280"/>
            <a:ext cx="4509720" cy="6732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B89DEE53-2952-C770-88D1-CC83352BAA8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373080" y="3608640"/>
              <a:ext cx="4527360" cy="84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484909</xdr:colOff>
      <xdr:row>7</xdr:row>
      <xdr:rowOff>152400</xdr:rowOff>
    </xdr:from>
    <xdr:to>
      <xdr:col>13</xdr:col>
      <xdr:colOff>484909</xdr:colOff>
      <xdr:row>20</xdr:row>
      <xdr:rowOff>193963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8251C-67FA-46EF-E518-D36ED8B27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350956</xdr:colOff>
      <xdr:row>15</xdr:row>
      <xdr:rowOff>71607</xdr:rowOff>
    </xdr:from>
    <xdr:to>
      <xdr:col>13</xdr:col>
      <xdr:colOff>50956</xdr:colOff>
      <xdr:row>15</xdr:row>
      <xdr:rowOff>146847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A527A76-C070-1042-4901-BBD6793040FE}"/>
                </a:ext>
              </a:extLst>
            </xdr14:cNvPr>
            <xdr14:cNvContentPartPr/>
          </xdr14:nvContentPartPr>
          <xdr14:nvPr macro=""/>
          <xdr14:xfrm>
            <a:off x="6412320" y="3188880"/>
            <a:ext cx="3510000" cy="7524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A527A76-C070-1042-4901-BBD6793040F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403320" y="3180240"/>
              <a:ext cx="3527640" cy="9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395596</xdr:colOff>
      <xdr:row>18</xdr:row>
      <xdr:rowOff>8313</xdr:rowOff>
    </xdr:from>
    <xdr:to>
      <xdr:col>13</xdr:col>
      <xdr:colOff>231676</xdr:colOff>
      <xdr:row>18</xdr:row>
      <xdr:rowOff>74193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CC0FE33-63E3-595A-B9DA-03A76413EF66}"/>
                </a:ext>
              </a:extLst>
            </xdr14:cNvPr>
            <xdr14:cNvContentPartPr/>
          </xdr14:nvContentPartPr>
          <xdr14:nvPr macro=""/>
          <xdr14:xfrm>
            <a:off x="6456960" y="3749040"/>
            <a:ext cx="3646080" cy="6588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7CC0FE33-63E3-595A-B9DA-03A76413EF6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447960" y="3740040"/>
              <a:ext cx="3663720" cy="8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341596</xdr:colOff>
      <xdr:row>10</xdr:row>
      <xdr:rowOff>32138</xdr:rowOff>
    </xdr:from>
    <xdr:to>
      <xdr:col>12</xdr:col>
      <xdr:colOff>702796</xdr:colOff>
      <xdr:row>14</xdr:row>
      <xdr:rowOff>11225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068C78DA-9741-9CEE-ECAF-8C3D263632CF}"/>
                </a:ext>
              </a:extLst>
            </xdr14:cNvPr>
            <xdr14:cNvContentPartPr/>
          </xdr14:nvContentPartPr>
          <xdr14:nvPr macro=""/>
          <xdr14:xfrm>
            <a:off x="6402960" y="2110320"/>
            <a:ext cx="3409200" cy="81036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068C78DA-9741-9CEE-ECAF-8C3D263632C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394320" y="2101320"/>
              <a:ext cx="3426840" cy="82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410308</xdr:colOff>
      <xdr:row>15</xdr:row>
      <xdr:rowOff>165123</xdr:rowOff>
    </xdr:from>
    <xdr:to>
      <xdr:col>7</xdr:col>
      <xdr:colOff>300404</xdr:colOff>
      <xdr:row>26</xdr:row>
      <xdr:rowOff>98668</xdr:rowOff>
    </xdr:to>
    <xdr:pic>
      <xdr:nvPicPr>
        <xdr:cNvPr id="6" name="Picture 5" descr="ACF&amp;PACF by ggplot2">
          <a:extLst>
            <a:ext uri="{FF2B5EF4-FFF2-40B4-BE49-F238E27FC236}">
              <a16:creationId xmlns:a16="http://schemas.microsoft.com/office/drawing/2014/main" id="{622776E1-969B-6AAE-3EE5-7A823074B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308" y="3564815"/>
          <a:ext cx="5224096" cy="2270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490906</xdr:colOff>
      <xdr:row>16</xdr:row>
      <xdr:rowOff>104775</xdr:rowOff>
    </xdr:from>
    <xdr:to>
      <xdr:col>14</xdr:col>
      <xdr:colOff>146540</xdr:colOff>
      <xdr:row>30</xdr:row>
      <xdr:rowOff>63561</xdr:rowOff>
    </xdr:to>
    <xdr:pic>
      <xdr:nvPicPr>
        <xdr:cNvPr id="7" name="Picture 6" descr="r - Interpretation of ACF plot - Stack Overflow">
          <a:extLst>
            <a:ext uri="{FF2B5EF4-FFF2-40B4-BE49-F238E27FC236}">
              <a16:creationId xmlns:a16="http://schemas.microsoft.com/office/drawing/2014/main" id="{3E0D5D56-E656-0494-FD19-E65DF2AB3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6906" y="3457575"/>
          <a:ext cx="4227634" cy="2892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38100</xdr:colOff>
      <xdr:row>9</xdr:row>
      <xdr:rowOff>171450</xdr:rowOff>
    </xdr:from>
    <xdr:to>
      <xdr:col>16</xdr:col>
      <xdr:colOff>38100</xdr:colOff>
      <xdr:row>25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893693-85BF-5F6D-1BE7-63DE8E059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666750</xdr:colOff>
      <xdr:row>9</xdr:row>
      <xdr:rowOff>180975</xdr:rowOff>
    </xdr:from>
    <xdr:to>
      <xdr:col>9</xdr:col>
      <xdr:colOff>666750</xdr:colOff>
      <xdr:row>22</xdr:row>
      <xdr:rowOff>200025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283336-CFB9-3050-6931-00DD39B22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6T15:47:32.5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7 171 6061 0 0,'0'0'52'0'0,"0"0"1"0"0,-1 0 0 0 0,1 0-1 0 0,0 0 1 0 0,0 0-1 0 0,-1 0 1 0 0,1 0 0 0 0,0 0-1 0 0,0 0 1 0 0,0 0 0 0 0,-1 0-1 0 0,1 0 1 0 0,0 0 0 0 0,0 0-1 0 0,-1 0 1 0 0,1 0 0 0 0,0 0-1 0 0,0 0 1 0 0,0 0 0 0 0,0 1-1 0 0,-1-1 1 0 0,1 0 0 0 0,0 0-1 0 0,0 0 1 0 0,0 0 0 0 0,0 1-1 0 0,-1-1 1 0 0,1 0 0 0 0,0 0-1 0 0,0 0 1 0 0,0 0 0 0 0,0 1-1 0 0,0-1 1 0 0,0 0 0 0 0,0 0-1 0 0,0 1 1 0 0,0-1 0 0 0,0 0-1 0 0,0 0 1 0 0,0 0-1 0 0,0 1 1 0 0,0-1 0 0 0,0 0-1 0 0,0 0 1 0 0,0 0 0 0 0,0 1-1 0 0,0-1 1 0 0,0 0 0 0 0,0 0-1 0 0,0 1 1 0 0,0-1 0 0 0,0 0-1 0 0,0 0 1 0 0,0 0 0 0 0,0 1-1 0 0,1-1 1 0 0,-1 0 0 0 0,0 0-1 0 0,0 0 1 0 0,0 0 0 0 0,1 1-1 0 0,19 11 2289 0 0,31 5-520 0 0,5-10-949 0 0,1-2 1 0 0,-1-2-1 0 0,105-9 1 0 0,-88-3-715 0 0,127-31 0 0 0,-10 0 38 0 0,533-67 406 0 0,-636 96-577 0 0,0 3 0 0 0,134 6 0 0 0,175 32 112 0 0,-117-5-261 0 0,-219-18 111 0 0,0 3 1 0 0,64 18-1 0 0,72 13 97 0 0,-6-22 34 0 0,233-7 0 0 0,190-40 479 0 0,-489 21-427 0 0,1349-4 1029 0 0,-1093 23-824 0 0,319 5-153 0 0,-177-34 249 0 0,470-2-4 0 0,-152 8-106 0 0,-620 1-395 0 0,730-19 993 0 0,-888 31-821 0 0,-32 0-2575 0 0,0-2-6482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6T15:47:34.8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 39 4652 0 0,'-6'1'-17'0'0,"3"0"228"0"0,0 0 0 0 0,0 0 0 0 0,-1 0 0 0 0,1-1 0 0 0,0 1 0 0 0,0-1 0 0 0,0 0 0 0 0,0 0 0 0 0,-1 0 0 0 0,1-1 1 0 0,0 1-1 0 0,-3-1 0 0 0,78 31 4897 0 0,-52-21-4665 0 0,-1 0 0 0 0,29 8 0 0 0,37 2 732 0 0,161 15 0 0 0,91-17-473 0 0,-103-8-221 0 0,83 2-126 0 0,205 17-368 0 0,-395-12 141 0 0,59 8 97 0 0,255 0-1 0 0,189-61-157 0 0,-56 0 104 0 0,520-55-78 0 0,-605 41-132 0 0,-408 43 61 0 0,632-49 4 0 0,-493 50 2 0 0,274 25 0 0 0,224 10 124 0 0,-443-27-149 0 0,405 54 0 0 0,-371-22 890 0 0,483-12-1 0 0,-325-15-736 0 0,-281-1-3432 0 0,-133-5-1886 0 0,-27-1 1726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6T15:47:36.7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37 4376 0 0,'-6'-14'7136'0'0,"26"8"-6864"0"0,-1 1 1 0 0,1 1 0 0 0,0 1-1 0 0,0 0 1 0 0,1 2 0 0 0,38 1-1 0 0,-14 0-127 0 0,517 0 1628 0 0,-158 2-618 0 0,1000 29 1041 0 0,-727 11-1365 0 0,789 60-226 0 0,181 22-620 0 0,-1430-109 15 0 0,-137-10 0 0 0,1219 66 7 0 0,-808-69 88 0 0,245-24-152 0 0,329 1 107 0 0,-550-11-55 0 0,-94 3 6 0 0,-409 29 1113 0 0,21-2-6136 0 0,-46-9-4812 0 0,5 9 8259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6T15:47:38.9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25 103 3520 0 0,'-21'13'2998'0'0,"20"-13"-2892"0"0,1 0-1 0 0,0 0 1 0 0,-1 1 0 0 0,1-1-1 0 0,0 0 1 0 0,0 1 0 0 0,0-1-1 0 0,-1 0 1 0 0,1 0 0 0 0,0 1-1 0 0,0-1 1 0 0,0 0 0 0 0,0 1-1 0 0,0-1 1 0 0,0 0 0 0 0,-1 1-1 0 0,1-1 1 0 0,0 0 0 0 0,0 1-1 0 0,0-1 1 0 0,0 1 0 0 0,0-1-1 0 0,0 0 1 0 0,0 1 0 0 0,1-1-1 0 0,-1 0 1 0 0,0 1 0 0 0,0-1-1 0 0,0 0 1 0 0,0 1 0 0 0,1-1-1 0 0,1 3 227 0 0,1-1 0 0 0,0 0 0 0 0,0 0 0 0 0,0 0 0 0 0,1 0 0 0 0,-1-1 0 0 0,0 1 0 0 0,1-1 0 0 0,5 2 0 0 0,24 7 132 0 0,0-2-1 0 0,0-1 1 0 0,0-1-1 0 0,40 1 1 0 0,140-5 237 0 0,-171-2-515 0 0,821-27 775 0 0,53 0-839 0 0,288 4 465 0 0,-366 5-285 0 0,-10-7-276 0 0,260-3 100 0 0,1041 81 94 0 0,-706-17-120 0 0,-892-28-297 0 0,-13-25 205 0 0,-174-10 17 0 0,-248 19-23 0 0,84-6-19 0 0,60-5-37 0 0,-10 14 196 0 0,-74 5-239 0 0,202-34 126 0 0,-279 24 90 0 0,-72 10-74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6T15:42:06.6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83 7093 0 0,'1'7'4548'0'0,"11"-5"-3412"0"0,40-3 76 0 0,0-2-1 0 0,72-14 0 0 0,11-1-145 0 0,32 2-369 0 0,475-20 541 0 0,-293 59-861 0 0,-293-18-264 0 0,302 11 112 0 0,-48-3-155 0 0,290-12 924 0 0,-184-7 20 0 0,708 48 566 0 0,-164-3-970 0 0,-324-26-348 0 0,208 5 75 0 0,-709-13-337 0 0,1627 26 4 0 0,-927-34 54 0 0,-760 9-85 0 0,-55-4 8 0 0,-1 0-1 0 0,1-1 1 0 0,21-2-1 0 0,-36 0 662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6T15:42:08.6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 6021 0 0,'23'7'719'0'0,"0"-1"0"0"0,0-1 1 0 0,1-2-1 0 0,29 2 1 0 0,7 1-1 0 0,188 19 1118 0 0,0-12 0 0 0,319-22 0 0 0,1758-54-467 0 0,-1388 69-529 0 0,-88 34-343 0 0,-450-17-397 0 0,65 6 116 0 0,492 15 6 0 0,-168-30 138 0 0,-505-7-375 0 0,12 3 125 0 0,352-1 123 0 0,-497-13-342 0 0,489-33 256 0 0,-601 34-113 0 0,-22 2-488 0 0,1 0-1 0 0,-1-2 0 0 0,21-5 0 0 0,-37 8 299 0 0,0 0 0 0 0,1 0-1 0 0,-1 0 1 0 0,0 0 0 0 0,0-1 0 0 0,0 1-1 0 0,0 0 1 0 0,1 0 0 0 0,-1 0-1 0 0,0-1 1 0 0,0 1 0 0 0,0 0-1 0 0,0 0 1 0 0,0-1 0 0 0,0 1 0 0 0,0 0-1 0 0,0 0 1 0 0,0-1 0 0 0,1 1-1 0 0,-1 0 1 0 0,0 0 0 0 0,0-1-1 0 0,0 1 1 0 0,0 0 0 0 0,0 0 0 0 0,-1-1-1 0 0,1 1 1 0 0,0 0 0 0 0,0 0-1 0 0,0 0 1 0 0,0-1 0 0 0,0 1-1 0 0,0 0 1 0 0,0 0 0 0 0,0-1 0 0 0,-1 1-1 0 0,1 0 1 0 0,0 0 0 0 0,0 0-1 0 0,0-1 1 0 0,0 1 0 0 0,-1 0-1 0 0,1 0 1 0 0,0 0 0 0 0,0 0 0 0 0,0 0-1 0 0,-1-1 1 0 0,1 1 0 0 0,0 0-1 0 0,0 0 1 0 0,0 0 0 0 0,-1 0-1 0 0,1 0 1 0 0,0 0 0 0 0,-1 0 0 0 0,-5-3-2230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6T15:42:10.0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1458 7385 0 0,'0'0'2401'0'0,"14"-3"1859"0"0,264-65-2042 0 0,711-168 100 0 0,8 33-2126 0 0,32 15 46 0 0,51-9 81 0 0,5 33 148 0 0,901-11 549 0 0,-1740 161-703 0 0,-1-12 0 0 0,383-89 0 0 0,-566 99-264 0 0,79-22-1073 0 0,-141 38 924 0 0,0 0 1 0 0,1 0-1 0 0,-1 0 1 0 0,0 0 0 0 0,0 0-1 0 0,1 0 1 0 0,-1 0-1 0 0,0 0 1 0 0,0 0-1 0 0,0 0 1 0 0,1 0-1 0 0,-1 0 1 0 0,0 0-1 0 0,0 0 1 0 0,1 0-1 0 0,-1 0 1 0 0,0 0-1 0 0,0 0 1 0 0,0 0-1 0 0,1 0 1 0 0,-1 0 0 0 0,0 0-1 0 0,0 0 1 0 0,0-1-1 0 0,1 1 1 0 0,-1 0-1 0 0,0 0 1 0 0,0 0-1 0 0,0 0 1 0 0,0 0-1 0 0,0-1 1 0 0,1 1-1 0 0,-1 0 1 0 0,0 0-1 0 0,0 0 1 0 0,0-1-1 0 0,0 1 1 0 0,0 0 0 0 0,0 0-1 0 0,0 0 1 0 0,0-1-1 0 0,0 1 1 0 0,0 0-1 0 0,0 0 1 0 0,0-1-1 0 0,0 1 1 0 0,0 0-1 0 0,0 0 1 0 0,0 0-1 0 0,0-1 1 0 0,0 1-1 0 0,0 0 1 0 0,0 0-1 0 0,0-1 1 0 0,0 1-1 0 0,0 0 1 0 0,-13-5-4949 0 0,2 2 2421 0 0</inkml:trace>
  <inkml:trace contextRef="#ctx0" brushRef="#br0" timeOffset="1486.82">677 2247 5372 0 0,'19'2'942'0'0,"0"-1"-1"0"0,-1 0 1 0 0,1-2-1 0 0,0 0 1 0 0,-1-1-1 0 0,24-5 0 0 0,8-1-136 0 0,1387-153 4516 0 0,209-11-3774 0 0,-560 68-143 0 0,165-17-558 0 0,-483 14-620 0 0,-447 57-113 0 0,694-110 251 0 0,-735 115 159 0 0,344-51 974 0 0,-572 82-1508 0 0,-42 10-43 0 0,0 1-1 0 0,0 0 1 0 0,0 1 0 0 0,0 0 0 0 0,0 0 0 0 0,0 1-1 0 0,1 0 1 0 0,16 1 0 0 0,-42 8-12539 0 0,5-7 9550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64DD-19AC-4B43-9A89-DEB192DCC0F3}">
  <dimension ref="C1:L7"/>
  <sheetViews>
    <sheetView tabSelected="1" zoomScale="130" zoomScaleNormal="130" workbookViewId="0">
      <selection activeCell="O5" sqref="O5"/>
    </sheetView>
  </sheetViews>
  <sheetFormatPr defaultRowHeight="16.5" x14ac:dyDescent="0.3"/>
  <cols>
    <col min="4" max="4" width="13.44140625" bestFit="1" customWidth="1"/>
    <col min="10" max="10" width="10.77734375" bestFit="1" customWidth="1"/>
  </cols>
  <sheetData>
    <row r="1" spans="3:12" x14ac:dyDescent="0.3">
      <c r="L1" t="s">
        <v>75</v>
      </c>
    </row>
    <row r="2" spans="3:12" x14ac:dyDescent="0.3">
      <c r="L2" t="s">
        <v>76</v>
      </c>
    </row>
    <row r="4" spans="3:12" x14ac:dyDescent="0.3">
      <c r="C4" t="s">
        <v>18</v>
      </c>
      <c r="D4" t="s">
        <v>23</v>
      </c>
      <c r="E4" t="s">
        <v>24</v>
      </c>
      <c r="F4" t="s">
        <v>54</v>
      </c>
      <c r="H4">
        <v>1</v>
      </c>
      <c r="J4" t="s">
        <v>74</v>
      </c>
    </row>
    <row r="5" spans="3:12" x14ac:dyDescent="0.3">
      <c r="C5" t="s">
        <v>19</v>
      </c>
      <c r="D5" t="s">
        <v>27</v>
      </c>
      <c r="E5" t="s">
        <v>25</v>
      </c>
      <c r="F5" t="s">
        <v>28</v>
      </c>
      <c r="H5">
        <v>1</v>
      </c>
    </row>
    <row r="6" spans="3:12" x14ac:dyDescent="0.3">
      <c r="C6" t="s">
        <v>20</v>
      </c>
      <c r="D6" t="s">
        <v>22</v>
      </c>
      <c r="E6" t="s">
        <v>26</v>
      </c>
      <c r="F6" t="s">
        <v>55</v>
      </c>
      <c r="H6">
        <v>1</v>
      </c>
      <c r="J6" t="s">
        <v>78</v>
      </c>
    </row>
    <row r="7" spans="3:12" x14ac:dyDescent="0.3">
      <c r="C7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A81DD-6BF8-458F-B36A-83986947B6F1}">
  <dimension ref="A1:T26"/>
  <sheetViews>
    <sheetView zoomScale="110" zoomScaleNormal="110" workbookViewId="0">
      <selection activeCell="F4" sqref="F4"/>
    </sheetView>
  </sheetViews>
  <sheetFormatPr defaultRowHeight="16.5" x14ac:dyDescent="0.3"/>
  <cols>
    <col min="2" max="2" width="8.77734375" bestFit="1" customWidth="1"/>
    <col min="3" max="5" width="8.77734375" customWidth="1"/>
    <col min="6" max="11" width="8.88671875" customWidth="1"/>
  </cols>
  <sheetData>
    <row r="1" spans="1:20" x14ac:dyDescent="0.3">
      <c r="A1" t="s">
        <v>1</v>
      </c>
      <c r="B1" t="s">
        <v>0</v>
      </c>
      <c r="C1" t="s">
        <v>77</v>
      </c>
      <c r="D1" t="s">
        <v>43</v>
      </c>
      <c r="E1" t="s">
        <v>44</v>
      </c>
      <c r="F1" t="s">
        <v>29</v>
      </c>
      <c r="G1" t="s">
        <v>30</v>
      </c>
      <c r="H1" t="s">
        <v>31</v>
      </c>
      <c r="I1" t="s">
        <v>45</v>
      </c>
      <c r="J1" t="s">
        <v>32</v>
      </c>
      <c r="K1" t="s">
        <v>33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</row>
    <row r="2" spans="1:20" x14ac:dyDescent="0.3">
      <c r="A2" t="s">
        <v>2</v>
      </c>
      <c r="B2" s="1">
        <v>68000</v>
      </c>
      <c r="C2" s="1"/>
      <c r="D2" s="1">
        <f>AVERAGE(B2)</f>
        <v>68000</v>
      </c>
      <c r="E2" s="1"/>
    </row>
    <row r="3" spans="1:20" x14ac:dyDescent="0.3">
      <c r="A3" t="s">
        <v>3</v>
      </c>
      <c r="B3" s="1">
        <v>61000</v>
      </c>
      <c r="C3" s="1">
        <f>B3-B2</f>
        <v>-7000</v>
      </c>
      <c r="D3" s="1">
        <f t="shared" ref="D3:D17" si="0">AVERAGE(B3)</f>
        <v>61000</v>
      </c>
      <c r="E3" s="1">
        <f>AVERAGE(B2:B3)</f>
        <v>64500</v>
      </c>
      <c r="F3" s="2">
        <f>AVERAGE(B2:B4)</f>
        <v>69666.666666666672</v>
      </c>
      <c r="G3" s="2"/>
      <c r="L3" s="1">
        <v>68000</v>
      </c>
    </row>
    <row r="4" spans="1:20" x14ac:dyDescent="0.3">
      <c r="A4" t="s">
        <v>4</v>
      </c>
      <c r="B4" s="1">
        <v>80000</v>
      </c>
      <c r="C4" s="1">
        <f t="shared" ref="C4:C17" si="1">B4-B3</f>
        <v>19000</v>
      </c>
      <c r="D4" s="1">
        <f t="shared" si="0"/>
        <v>80000</v>
      </c>
      <c r="E4" s="1">
        <f t="shared" ref="E4:E17" si="2">AVERAGE(B3:B4)</f>
        <v>70500</v>
      </c>
      <c r="F4" s="2">
        <f t="shared" ref="F4:F16" si="3">AVERAGE(B3:B5)</f>
        <v>75333.333333333328</v>
      </c>
      <c r="G4" s="2">
        <f>AVERAGE(B2:B5)</f>
        <v>73500</v>
      </c>
      <c r="H4" s="2">
        <f>AVERAGE(B2:B6)</f>
        <v>74400</v>
      </c>
      <c r="I4" s="2"/>
      <c r="L4" s="1">
        <v>61000</v>
      </c>
      <c r="M4" s="1">
        <v>68000</v>
      </c>
    </row>
    <row r="5" spans="1:20" x14ac:dyDescent="0.3">
      <c r="A5" t="s">
        <v>5</v>
      </c>
      <c r="B5" s="1">
        <v>85000</v>
      </c>
      <c r="C5" s="1">
        <f t="shared" si="1"/>
        <v>5000</v>
      </c>
      <c r="D5" s="1">
        <f t="shared" si="0"/>
        <v>85000</v>
      </c>
      <c r="E5" s="1">
        <f t="shared" si="2"/>
        <v>82500</v>
      </c>
      <c r="F5" s="2">
        <f t="shared" si="3"/>
        <v>81000</v>
      </c>
      <c r="G5" s="2">
        <f t="shared" ref="G5:G16" si="4">AVERAGE(B3:B6)</f>
        <v>76000</v>
      </c>
      <c r="H5" s="2">
        <f t="shared" ref="H5:H15" si="5">AVERAGE(B3:B7)</f>
        <v>75200</v>
      </c>
      <c r="I5" s="2">
        <f>AVERAGE(B2:B7)</f>
        <v>74000</v>
      </c>
      <c r="J5" s="2">
        <f>AVERAGE(B2:B8)</f>
        <v>76000</v>
      </c>
      <c r="L5" s="1">
        <v>80000</v>
      </c>
      <c r="M5" s="1">
        <v>61000</v>
      </c>
      <c r="N5" s="1">
        <v>68000</v>
      </c>
    </row>
    <row r="6" spans="1:20" x14ac:dyDescent="0.3">
      <c r="A6" t="s">
        <v>6</v>
      </c>
      <c r="B6" s="1">
        <v>78000</v>
      </c>
      <c r="C6" s="1">
        <f t="shared" si="1"/>
        <v>-7000</v>
      </c>
      <c r="D6" s="1">
        <f t="shared" si="0"/>
        <v>78000</v>
      </c>
      <c r="E6" s="1">
        <f t="shared" si="2"/>
        <v>81500</v>
      </c>
      <c r="F6" s="2">
        <f t="shared" si="3"/>
        <v>78333.333333333328</v>
      </c>
      <c r="G6" s="2">
        <f t="shared" si="4"/>
        <v>78750</v>
      </c>
      <c r="H6" s="2">
        <f t="shared" si="5"/>
        <v>80600</v>
      </c>
      <c r="I6" s="2">
        <f t="shared" ref="I6:I15" si="6">AVERAGE(B3:B8)</f>
        <v>77333.333333333328</v>
      </c>
      <c r="J6" s="2">
        <f t="shared" ref="J6:J14" si="7">AVERAGE(B3:B9)</f>
        <v>79714.28571428571</v>
      </c>
      <c r="K6" s="2">
        <f>AVERAGE(B2:B10)</f>
        <v>78444.444444444438</v>
      </c>
      <c r="L6" s="1">
        <v>85000</v>
      </c>
      <c r="M6" s="1">
        <v>80000</v>
      </c>
      <c r="N6" s="1">
        <v>61000</v>
      </c>
      <c r="O6" s="1">
        <v>68000</v>
      </c>
    </row>
    <row r="7" spans="1:20" x14ac:dyDescent="0.3">
      <c r="A7" t="s">
        <v>7</v>
      </c>
      <c r="B7" s="1">
        <v>72000</v>
      </c>
      <c r="C7" s="1">
        <f t="shared" si="1"/>
        <v>-6000</v>
      </c>
      <c r="D7" s="1">
        <f t="shared" si="0"/>
        <v>72000</v>
      </c>
      <c r="E7" s="1">
        <f t="shared" si="2"/>
        <v>75000</v>
      </c>
      <c r="F7" s="2">
        <f t="shared" si="3"/>
        <v>79333.333333333328</v>
      </c>
      <c r="G7" s="2">
        <f t="shared" si="4"/>
        <v>80750</v>
      </c>
      <c r="H7" s="2">
        <f t="shared" si="5"/>
        <v>83400</v>
      </c>
      <c r="I7" s="2">
        <f t="shared" si="6"/>
        <v>82833.333333333328</v>
      </c>
      <c r="J7" s="2">
        <f t="shared" si="7"/>
        <v>82428.571428571435</v>
      </c>
      <c r="K7" s="2">
        <f t="shared" ref="K7:K13" si="8">AVERAGE(B3:B11)</f>
        <v>79333.333333333328</v>
      </c>
      <c r="L7" s="1">
        <v>78000</v>
      </c>
      <c r="M7" s="1">
        <v>85000</v>
      </c>
      <c r="N7" s="1">
        <v>80000</v>
      </c>
      <c r="O7" s="1">
        <v>61000</v>
      </c>
      <c r="P7" s="1">
        <v>68000</v>
      </c>
    </row>
    <row r="8" spans="1:20" x14ac:dyDescent="0.3">
      <c r="A8" t="s">
        <v>8</v>
      </c>
      <c r="B8" s="1">
        <v>88000</v>
      </c>
      <c r="C8" s="1">
        <f t="shared" si="1"/>
        <v>16000</v>
      </c>
      <c r="D8" s="1">
        <f t="shared" si="0"/>
        <v>88000</v>
      </c>
      <c r="E8" s="1">
        <f t="shared" si="2"/>
        <v>80000</v>
      </c>
      <c r="F8" s="2">
        <f t="shared" si="3"/>
        <v>84666.666666666672</v>
      </c>
      <c r="G8" s="2">
        <f t="shared" si="4"/>
        <v>83000</v>
      </c>
      <c r="H8" s="2">
        <f t="shared" si="5"/>
        <v>82400</v>
      </c>
      <c r="I8" s="2">
        <f t="shared" si="6"/>
        <v>82833.333333333328</v>
      </c>
      <c r="J8" s="2">
        <f t="shared" si="7"/>
        <v>81857.142857142855</v>
      </c>
      <c r="K8" s="2">
        <f t="shared" si="8"/>
        <v>83111.111111111109</v>
      </c>
      <c r="L8" s="1">
        <v>72000</v>
      </c>
      <c r="M8" s="1">
        <v>78000</v>
      </c>
      <c r="N8" s="1">
        <v>85000</v>
      </c>
      <c r="O8" s="1">
        <v>80000</v>
      </c>
      <c r="P8" s="1">
        <v>61000</v>
      </c>
      <c r="Q8" s="1">
        <v>68000</v>
      </c>
    </row>
    <row r="9" spans="1:20" x14ac:dyDescent="0.3">
      <c r="A9" t="s">
        <v>9</v>
      </c>
      <c r="B9" s="1">
        <v>94000</v>
      </c>
      <c r="C9" s="1">
        <f t="shared" si="1"/>
        <v>6000</v>
      </c>
      <c r="D9" s="1">
        <f t="shared" si="0"/>
        <v>94000</v>
      </c>
      <c r="E9" s="1">
        <f t="shared" si="2"/>
        <v>91000</v>
      </c>
      <c r="F9" s="2">
        <f t="shared" si="3"/>
        <v>87333.333333333328</v>
      </c>
      <c r="G9" s="2">
        <f t="shared" si="4"/>
        <v>83500</v>
      </c>
      <c r="H9" s="2">
        <f t="shared" si="5"/>
        <v>82000</v>
      </c>
      <c r="I9" s="2">
        <f t="shared" si="6"/>
        <v>81333.333333333328</v>
      </c>
      <c r="J9" s="2">
        <f t="shared" si="7"/>
        <v>83285.71428571429</v>
      </c>
      <c r="K9" s="2">
        <f t="shared" si="8"/>
        <v>85111.111111111109</v>
      </c>
      <c r="L9" s="1">
        <v>88000</v>
      </c>
      <c r="M9" s="1">
        <v>72000</v>
      </c>
      <c r="N9" s="1">
        <v>78000</v>
      </c>
      <c r="O9" s="1">
        <v>85000</v>
      </c>
      <c r="P9" s="1">
        <v>80000</v>
      </c>
      <c r="Q9" s="1">
        <v>61000</v>
      </c>
      <c r="R9" s="1">
        <v>68000</v>
      </c>
    </row>
    <row r="10" spans="1:20" x14ac:dyDescent="0.3">
      <c r="A10" t="s">
        <v>10</v>
      </c>
      <c r="B10" s="1">
        <v>80000</v>
      </c>
      <c r="C10" s="1">
        <f t="shared" si="1"/>
        <v>-14000</v>
      </c>
      <c r="D10" s="1">
        <f t="shared" si="0"/>
        <v>80000</v>
      </c>
      <c r="E10" s="1">
        <f t="shared" si="2"/>
        <v>87000</v>
      </c>
      <c r="F10" s="2">
        <f t="shared" si="3"/>
        <v>83333.333333333328</v>
      </c>
      <c r="G10" s="2">
        <f t="shared" si="4"/>
        <v>84500</v>
      </c>
      <c r="H10" s="2">
        <f t="shared" si="5"/>
        <v>86600</v>
      </c>
      <c r="I10" s="2">
        <f t="shared" si="6"/>
        <v>84166.666666666672</v>
      </c>
      <c r="J10" s="2">
        <f t="shared" si="7"/>
        <v>86142.857142857145</v>
      </c>
      <c r="K10" s="2">
        <f t="shared" si="8"/>
        <v>84888.888888888891</v>
      </c>
      <c r="L10" s="1">
        <v>94000</v>
      </c>
      <c r="M10" s="1">
        <v>88000</v>
      </c>
      <c r="N10" s="1">
        <v>72000</v>
      </c>
      <c r="O10" s="1">
        <v>78000</v>
      </c>
      <c r="P10" s="1">
        <v>85000</v>
      </c>
      <c r="Q10" s="1">
        <v>80000</v>
      </c>
      <c r="R10" s="1">
        <v>61000</v>
      </c>
      <c r="S10" s="1">
        <v>68000</v>
      </c>
    </row>
    <row r="11" spans="1:20" x14ac:dyDescent="0.3">
      <c r="A11" t="s">
        <v>11</v>
      </c>
      <c r="B11" s="1">
        <v>76000</v>
      </c>
      <c r="C11" s="1">
        <f t="shared" si="1"/>
        <v>-4000</v>
      </c>
      <c r="D11" s="1">
        <f t="shared" si="0"/>
        <v>76000</v>
      </c>
      <c r="E11" s="1">
        <f t="shared" si="2"/>
        <v>78000</v>
      </c>
      <c r="F11" s="2">
        <f t="shared" si="3"/>
        <v>83666.666666666672</v>
      </c>
      <c r="G11" s="2">
        <f t="shared" si="4"/>
        <v>86250</v>
      </c>
      <c r="H11" s="2">
        <f t="shared" si="5"/>
        <v>88600</v>
      </c>
      <c r="I11" s="2">
        <f t="shared" si="6"/>
        <v>88500</v>
      </c>
      <c r="J11" s="2">
        <f t="shared" si="7"/>
        <v>87714.28571428571</v>
      </c>
      <c r="K11" s="2">
        <f t="shared" si="8"/>
        <v>85000</v>
      </c>
      <c r="L11" s="1">
        <v>80000</v>
      </c>
      <c r="M11" s="1">
        <v>94000</v>
      </c>
      <c r="N11" s="1">
        <v>88000</v>
      </c>
      <c r="O11" s="1">
        <v>72000</v>
      </c>
      <c r="P11" s="1">
        <v>78000</v>
      </c>
      <c r="Q11" s="1">
        <v>85000</v>
      </c>
      <c r="R11" s="1">
        <v>80000</v>
      </c>
      <c r="S11" s="1">
        <v>61000</v>
      </c>
      <c r="T11" s="1">
        <v>68000</v>
      </c>
    </row>
    <row r="12" spans="1:20" x14ac:dyDescent="0.3">
      <c r="A12" t="s">
        <v>12</v>
      </c>
      <c r="B12" s="1">
        <v>95000</v>
      </c>
      <c r="C12" s="1">
        <f t="shared" si="1"/>
        <v>19000</v>
      </c>
      <c r="D12" s="1">
        <f t="shared" si="0"/>
        <v>95000</v>
      </c>
      <c r="E12" s="1">
        <f t="shared" si="2"/>
        <v>85500</v>
      </c>
      <c r="F12" s="2">
        <f t="shared" si="3"/>
        <v>89666.666666666672</v>
      </c>
      <c r="G12" s="2">
        <f t="shared" si="4"/>
        <v>87250</v>
      </c>
      <c r="H12" s="2">
        <f t="shared" si="5"/>
        <v>86400</v>
      </c>
      <c r="I12" s="2">
        <f t="shared" si="6"/>
        <v>87666.666666666672</v>
      </c>
      <c r="J12" s="2">
        <f t="shared" si="7"/>
        <v>86428.571428571435</v>
      </c>
      <c r="K12" s="2">
        <f t="shared" si="8"/>
        <v>88111.111111111109</v>
      </c>
      <c r="L12" s="1">
        <v>76000</v>
      </c>
      <c r="M12" s="1">
        <v>80000</v>
      </c>
      <c r="N12" s="1">
        <v>94000</v>
      </c>
      <c r="O12" s="1">
        <v>88000</v>
      </c>
      <c r="P12" s="1">
        <v>72000</v>
      </c>
      <c r="Q12" s="1">
        <v>78000</v>
      </c>
      <c r="R12" s="1">
        <v>85000</v>
      </c>
      <c r="S12" s="1">
        <v>80000</v>
      </c>
      <c r="T12" s="1">
        <v>61000</v>
      </c>
    </row>
    <row r="13" spans="1:20" x14ac:dyDescent="0.3">
      <c r="A13" t="s">
        <v>13</v>
      </c>
      <c r="B13" s="1">
        <v>98000</v>
      </c>
      <c r="C13" s="1">
        <f t="shared" si="1"/>
        <v>3000</v>
      </c>
      <c r="D13" s="1">
        <f t="shared" si="0"/>
        <v>98000</v>
      </c>
      <c r="E13" s="1">
        <f t="shared" si="2"/>
        <v>96500</v>
      </c>
      <c r="F13" s="2">
        <f t="shared" si="3"/>
        <v>92000</v>
      </c>
      <c r="G13" s="2">
        <f t="shared" si="4"/>
        <v>88000</v>
      </c>
      <c r="H13" s="2">
        <f t="shared" si="5"/>
        <v>86200</v>
      </c>
      <c r="I13" s="2">
        <f t="shared" si="6"/>
        <v>85166.666666666672</v>
      </c>
      <c r="J13" s="2">
        <f t="shared" si="7"/>
        <v>87285.71428571429</v>
      </c>
      <c r="K13" s="2">
        <f t="shared" si="8"/>
        <v>89888.888888888891</v>
      </c>
      <c r="L13" s="1">
        <v>95000</v>
      </c>
      <c r="M13" s="1">
        <v>76000</v>
      </c>
      <c r="N13" s="1">
        <v>80000</v>
      </c>
      <c r="O13" s="1">
        <v>94000</v>
      </c>
      <c r="P13" s="1">
        <v>88000</v>
      </c>
      <c r="Q13" s="1">
        <v>72000</v>
      </c>
      <c r="R13" s="1">
        <v>78000</v>
      </c>
      <c r="S13" s="1">
        <v>85000</v>
      </c>
      <c r="T13" s="1">
        <v>80000</v>
      </c>
    </row>
    <row r="14" spans="1:20" x14ac:dyDescent="0.3">
      <c r="A14" t="s">
        <v>14</v>
      </c>
      <c r="B14" s="1">
        <v>83000</v>
      </c>
      <c r="C14" s="1">
        <f t="shared" si="1"/>
        <v>-15000</v>
      </c>
      <c r="D14" s="1">
        <f t="shared" si="0"/>
        <v>83000</v>
      </c>
      <c r="E14" s="1">
        <f t="shared" si="2"/>
        <v>90500</v>
      </c>
      <c r="F14" s="2">
        <f t="shared" si="3"/>
        <v>86666.666666666672</v>
      </c>
      <c r="G14" s="2">
        <f t="shared" si="4"/>
        <v>88750</v>
      </c>
      <c r="H14" s="2">
        <f t="shared" si="5"/>
        <v>91000</v>
      </c>
      <c r="I14" s="2">
        <f t="shared" si="6"/>
        <v>88500</v>
      </c>
      <c r="J14" s="2">
        <f t="shared" si="7"/>
        <v>90714.28571428571</v>
      </c>
      <c r="L14" s="1">
        <v>98000</v>
      </c>
      <c r="M14" s="1">
        <v>95000</v>
      </c>
      <c r="N14" s="1">
        <v>76000</v>
      </c>
      <c r="O14" s="1">
        <v>80000</v>
      </c>
      <c r="P14" s="1">
        <v>94000</v>
      </c>
      <c r="Q14" s="1">
        <v>88000</v>
      </c>
      <c r="R14" s="1">
        <v>72000</v>
      </c>
      <c r="S14" s="1">
        <v>78000</v>
      </c>
      <c r="T14" s="1">
        <v>85000</v>
      </c>
    </row>
    <row r="15" spans="1:20" x14ac:dyDescent="0.3">
      <c r="A15" t="s">
        <v>15</v>
      </c>
      <c r="B15" s="1">
        <v>79000</v>
      </c>
      <c r="C15" s="1">
        <f t="shared" si="1"/>
        <v>-4000</v>
      </c>
      <c r="D15" s="1">
        <f t="shared" si="0"/>
        <v>79000</v>
      </c>
      <c r="E15" s="1">
        <f t="shared" si="2"/>
        <v>81000</v>
      </c>
      <c r="F15" s="2">
        <f t="shared" si="3"/>
        <v>87333.333333333328</v>
      </c>
      <c r="G15" s="2">
        <f t="shared" si="4"/>
        <v>90000</v>
      </c>
      <c r="H15" s="2">
        <f t="shared" si="5"/>
        <v>92800</v>
      </c>
      <c r="I15" s="2">
        <f t="shared" si="6"/>
        <v>93166.666666666672</v>
      </c>
      <c r="L15" s="1">
        <v>83000</v>
      </c>
      <c r="M15" s="1">
        <v>98000</v>
      </c>
      <c r="N15" s="1">
        <v>95000</v>
      </c>
      <c r="O15" s="1">
        <v>76000</v>
      </c>
      <c r="P15" s="1">
        <v>80000</v>
      </c>
      <c r="Q15" s="1">
        <v>94000</v>
      </c>
      <c r="R15" s="1">
        <v>88000</v>
      </c>
      <c r="S15" s="1">
        <v>72000</v>
      </c>
      <c r="T15" s="1">
        <v>78000</v>
      </c>
    </row>
    <row r="16" spans="1:20" x14ac:dyDescent="0.3">
      <c r="A16" t="s">
        <v>16</v>
      </c>
      <c r="B16" s="1">
        <v>100000</v>
      </c>
      <c r="C16" s="1">
        <f t="shared" si="1"/>
        <v>21000</v>
      </c>
      <c r="D16" s="1">
        <f t="shared" si="0"/>
        <v>100000</v>
      </c>
      <c r="E16" s="1">
        <f t="shared" si="2"/>
        <v>89500</v>
      </c>
      <c r="F16" s="2">
        <f t="shared" si="3"/>
        <v>94333.333333333328</v>
      </c>
      <c r="G16" s="2">
        <f t="shared" si="4"/>
        <v>91500</v>
      </c>
      <c r="L16" s="1">
        <v>79000</v>
      </c>
      <c r="M16" s="1">
        <v>83000</v>
      </c>
      <c r="N16" s="1">
        <v>98000</v>
      </c>
      <c r="O16" s="1">
        <v>95000</v>
      </c>
      <c r="P16" s="1">
        <v>76000</v>
      </c>
      <c r="Q16" s="1">
        <v>80000</v>
      </c>
      <c r="R16" s="1">
        <v>94000</v>
      </c>
      <c r="S16" s="1">
        <v>88000</v>
      </c>
      <c r="T16" s="1">
        <v>72000</v>
      </c>
    </row>
    <row r="17" spans="1:20" x14ac:dyDescent="0.3">
      <c r="A17" t="s">
        <v>17</v>
      </c>
      <c r="B17" s="1">
        <v>104000</v>
      </c>
      <c r="C17" s="1">
        <f t="shared" si="1"/>
        <v>4000</v>
      </c>
      <c r="D17" s="1">
        <f t="shared" si="0"/>
        <v>104000</v>
      </c>
      <c r="E17" s="1">
        <f t="shared" si="2"/>
        <v>102000</v>
      </c>
      <c r="L17" s="1">
        <v>100000</v>
      </c>
      <c r="M17" s="1">
        <v>79000</v>
      </c>
      <c r="N17" s="1">
        <v>83000</v>
      </c>
      <c r="O17" s="1">
        <v>98000</v>
      </c>
      <c r="P17" s="1">
        <v>95000</v>
      </c>
      <c r="Q17" s="1">
        <v>76000</v>
      </c>
      <c r="R17" s="1">
        <v>80000</v>
      </c>
      <c r="S17" s="1">
        <v>94000</v>
      </c>
      <c r="T17" s="1">
        <v>88000</v>
      </c>
    </row>
    <row r="18" spans="1:20" x14ac:dyDescent="0.3"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M19" s="1"/>
      <c r="N19" s="1"/>
      <c r="O19" s="1"/>
      <c r="P19" s="1"/>
      <c r="Q19" s="1"/>
      <c r="R19" s="1"/>
      <c r="S19" s="1"/>
      <c r="T19" s="1"/>
    </row>
    <row r="20" spans="1:20" x14ac:dyDescent="0.3">
      <c r="N20" s="1"/>
      <c r="O20" s="1"/>
      <c r="P20" s="1"/>
      <c r="Q20" s="1"/>
      <c r="R20" s="1"/>
      <c r="S20" s="1"/>
      <c r="T20" s="1"/>
    </row>
    <row r="21" spans="1:20" x14ac:dyDescent="0.3">
      <c r="O21" s="1"/>
      <c r="P21" s="1"/>
      <c r="Q21" s="1"/>
      <c r="R21" s="1"/>
      <c r="S21" s="1"/>
      <c r="T21" s="1"/>
    </row>
    <row r="22" spans="1:20" x14ac:dyDescent="0.3">
      <c r="P22" s="1"/>
      <c r="Q22" s="1"/>
      <c r="R22" s="1"/>
      <c r="S22" s="1"/>
      <c r="T22" s="1"/>
    </row>
    <row r="23" spans="1:20" x14ac:dyDescent="0.3">
      <c r="Q23" s="1"/>
      <c r="R23" s="1"/>
      <c r="S23" s="1"/>
      <c r="T23" s="1"/>
    </row>
    <row r="24" spans="1:20" x14ac:dyDescent="0.3">
      <c r="R24" s="1"/>
      <c r="S24" s="1"/>
      <c r="T24" s="1"/>
    </row>
    <row r="25" spans="1:20" x14ac:dyDescent="0.3">
      <c r="S25" s="1"/>
      <c r="T25" s="1"/>
    </row>
    <row r="26" spans="1:20" x14ac:dyDescent="0.3">
      <c r="T26" s="1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DC15-EC41-4BB9-BD7D-BE4D93E94127}">
  <dimension ref="C3:L11"/>
  <sheetViews>
    <sheetView zoomScaleNormal="100" workbookViewId="0">
      <selection activeCell="O6" sqref="O6"/>
    </sheetView>
  </sheetViews>
  <sheetFormatPr defaultRowHeight="16.5" x14ac:dyDescent="0.3"/>
  <sheetData>
    <row r="3" spans="3:12" x14ac:dyDescent="0.3">
      <c r="C3" t="s">
        <v>77</v>
      </c>
      <c r="D3" t="s">
        <v>46</v>
      </c>
      <c r="E3" t="s">
        <v>38</v>
      </c>
      <c r="F3" s="3">
        <f ca="1">CORREL(INDIRECT(C3),INDIRECT(D3))</f>
        <v>0.55531717416523607</v>
      </c>
      <c r="I3" t="s">
        <v>77</v>
      </c>
      <c r="J3" t="s">
        <v>65</v>
      </c>
      <c r="K3" t="s">
        <v>38</v>
      </c>
      <c r="L3">
        <f ca="1">CORREL(INDIRECT(I3),INDIRECT(J3))</f>
        <v>-0.49159560816895009</v>
      </c>
    </row>
    <row r="4" spans="3:12" x14ac:dyDescent="0.3">
      <c r="C4" t="s">
        <v>77</v>
      </c>
      <c r="D4" t="s">
        <v>47</v>
      </c>
      <c r="E4" t="s">
        <v>39</v>
      </c>
      <c r="F4" s="3">
        <f ca="1">CORREL(INDIRECT(C4),INDIRECT(D4))</f>
        <v>5.1541668150325633E-2</v>
      </c>
      <c r="I4" t="s">
        <v>77</v>
      </c>
      <c r="J4" t="s">
        <v>66</v>
      </c>
      <c r="K4" t="s">
        <v>39</v>
      </c>
      <c r="L4">
        <f t="shared" ref="L4:L11" ca="1" si="0">CORREL(INDIRECT(I4),INDIRECT(J4))</f>
        <v>-0.54978932832632388</v>
      </c>
    </row>
    <row r="5" spans="3:12" x14ac:dyDescent="0.3">
      <c r="C5" t="s">
        <v>77</v>
      </c>
      <c r="D5" t="s">
        <v>34</v>
      </c>
      <c r="E5" t="s">
        <v>40</v>
      </c>
      <c r="F5" s="3">
        <f ca="1">CORREL(INDIRECT(C5),INDIRECT(D5))</f>
        <v>0.30971252182216608</v>
      </c>
      <c r="I5" t="s">
        <v>77</v>
      </c>
      <c r="J5" t="s">
        <v>67</v>
      </c>
      <c r="K5" t="s">
        <v>40</v>
      </c>
      <c r="L5">
        <f t="shared" ca="1" si="0"/>
        <v>0.55583848033996164</v>
      </c>
    </row>
    <row r="6" spans="3:12" x14ac:dyDescent="0.3">
      <c r="C6" t="s">
        <v>77</v>
      </c>
      <c r="D6" t="s">
        <v>48</v>
      </c>
      <c r="E6" t="s">
        <v>41</v>
      </c>
      <c r="F6" s="3">
        <f ca="1">CORREL(INDIRECT(C6),INDIRECT(D6))</f>
        <v>-9.8243575085624382E-2</v>
      </c>
      <c r="I6" t="s">
        <v>77</v>
      </c>
      <c r="J6" t="s">
        <v>68</v>
      </c>
      <c r="K6" t="s">
        <v>41</v>
      </c>
      <c r="L6">
        <f t="shared" ca="1" si="0"/>
        <v>0.56980251857428721</v>
      </c>
    </row>
    <row r="7" spans="3:12" x14ac:dyDescent="0.3">
      <c r="C7" t="s">
        <v>77</v>
      </c>
      <c r="D7" t="s">
        <v>35</v>
      </c>
      <c r="E7" t="s">
        <v>42</v>
      </c>
      <c r="F7" s="3">
        <f ca="1">CORREL(INDIRECT(C7),INDIRECT(D7))</f>
        <v>-0.51479244613242237</v>
      </c>
      <c r="I7" t="s">
        <v>77</v>
      </c>
      <c r="J7" t="s">
        <v>69</v>
      </c>
      <c r="K7" t="s">
        <v>42</v>
      </c>
      <c r="L7">
        <f t="shared" ca="1" si="0"/>
        <v>-0.49792667095333359</v>
      </c>
    </row>
    <row r="8" spans="3:12" x14ac:dyDescent="0.3">
      <c r="C8" t="s">
        <v>77</v>
      </c>
      <c r="D8" t="s">
        <v>53</v>
      </c>
      <c r="E8" t="s">
        <v>49</v>
      </c>
      <c r="F8" s="3">
        <f t="shared" ref="F8:F10" ca="1" si="1">CORREL(INDIRECT(C8),INDIRECT(D8))</f>
        <v>-0.13710345748106056</v>
      </c>
      <c r="I8" t="s">
        <v>77</v>
      </c>
      <c r="J8" t="s">
        <v>70</v>
      </c>
      <c r="K8" t="s">
        <v>49</v>
      </c>
      <c r="L8">
        <f t="shared" ca="1" si="0"/>
        <v>-0.46973263399637266</v>
      </c>
    </row>
    <row r="9" spans="3:12" x14ac:dyDescent="0.3">
      <c r="C9" t="s">
        <v>77</v>
      </c>
      <c r="D9" t="s">
        <v>36</v>
      </c>
      <c r="E9" t="s">
        <v>50</v>
      </c>
      <c r="F9" s="3">
        <f t="shared" ca="1" si="1"/>
        <v>-0.28518307688753242</v>
      </c>
      <c r="I9" t="s">
        <v>77</v>
      </c>
      <c r="J9" t="s">
        <v>71</v>
      </c>
      <c r="K9" t="s">
        <v>50</v>
      </c>
      <c r="L9">
        <f t="shared" ca="1" si="0"/>
        <v>0.66486781424485009</v>
      </c>
    </row>
    <row r="10" spans="3:12" x14ac:dyDescent="0.3">
      <c r="C10" t="s">
        <v>77</v>
      </c>
      <c r="D10" t="s">
        <v>37</v>
      </c>
      <c r="E10" t="s">
        <v>52</v>
      </c>
      <c r="F10" s="3">
        <f t="shared" ca="1" si="1"/>
        <v>0.42686469958256973</v>
      </c>
      <c r="I10" t="s">
        <v>77</v>
      </c>
      <c r="J10" t="s">
        <v>73</v>
      </c>
      <c r="K10" t="s">
        <v>51</v>
      </c>
      <c r="L10">
        <f t="shared" ca="1" si="0"/>
        <v>0.54726256381649252</v>
      </c>
    </row>
    <row r="11" spans="3:12" x14ac:dyDescent="0.3">
      <c r="I11" t="s">
        <v>0</v>
      </c>
      <c r="J11" t="s">
        <v>72</v>
      </c>
      <c r="K11" t="s">
        <v>52</v>
      </c>
      <c r="L11">
        <f t="shared" ca="1" si="0"/>
        <v>0.17468347800176914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ARIMA</vt:lpstr>
      <vt:lpstr>ARIMA_Data</vt:lpstr>
      <vt:lpstr>Sheet3</vt:lpstr>
      <vt:lpstr>AR1_</vt:lpstr>
      <vt:lpstr>AR2_</vt:lpstr>
      <vt:lpstr>AR3_</vt:lpstr>
      <vt:lpstr>AR4_</vt:lpstr>
      <vt:lpstr>AR5_</vt:lpstr>
      <vt:lpstr>AR6_</vt:lpstr>
      <vt:lpstr>AR7_</vt:lpstr>
      <vt:lpstr>AR8_</vt:lpstr>
      <vt:lpstr>AR9_</vt:lpstr>
      <vt:lpstr>MA1_</vt:lpstr>
      <vt:lpstr>MA2_</vt:lpstr>
      <vt:lpstr>MA3_</vt:lpstr>
      <vt:lpstr>MA4_</vt:lpstr>
      <vt:lpstr>MA5_</vt:lpstr>
      <vt:lpstr>MA6_</vt:lpstr>
      <vt:lpstr>MA7_</vt:lpstr>
      <vt:lpstr>MA9_</vt:lpstr>
      <vt:lpstr>Sales</vt:lpstr>
      <vt:lpstr>SalesD1</vt:lpstr>
      <vt:lpstr>Yr_Qtr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2022-05-06T14:59:25Z</dcterms:created>
  <dcterms:modified xsi:type="dcterms:W3CDTF">2022-05-07T04:27:28Z</dcterms:modified>
</cp:coreProperties>
</file>