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9EF75BC9-C269-478B-9CA8-827E93A00913}" xr6:coauthVersionLast="47" xr6:coauthVersionMax="47" xr10:uidLastSave="{00000000-0000-0000-0000-000000000000}"/>
  <bookViews>
    <workbookView xWindow="-120" yWindow="-120" windowWidth="29040" windowHeight="16440" xr2:uid="{3140A90E-A4BC-40B2-8504-E7BCD57B169B}"/>
  </bookViews>
  <sheets>
    <sheet name="IF" sheetId="1" r:id="rId1"/>
  </sheets>
  <definedNames>
    <definedName name="Bernice_Young">IF!$F$6:$F$11</definedName>
    <definedName name="Brian_Kipp">IF!$C$6:$C$11</definedName>
    <definedName name="Friday">IF!$B$10:$H$10</definedName>
    <definedName name="Harrison_Thompson">IF!$E$6:$E$11</definedName>
    <definedName name="Larry_Davis">IF!$G$6:$G$11</definedName>
    <definedName name="Monday">IF!$B$6:$H$6</definedName>
    <definedName name="Nancy_Smith">IF!$H$6:$H$11</definedName>
    <definedName name="Retirement">IF!$B$16:$H$16</definedName>
    <definedName name="Terry_Nordstrom">IF!$D$6:$D$11</definedName>
    <definedName name="Thursday">IF!$B$9:$H$9</definedName>
    <definedName name="Tim_Berreau">IF!$B$6:$B$11</definedName>
    <definedName name="Total_Hours">IF!$B$11:$H$11</definedName>
    <definedName name="Tuesday">IF!$B$7:$H$7</definedName>
    <definedName name="Wednesday">IF!$B$8:$H$8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F14" i="1"/>
  <c r="F18" i="1" s="1"/>
  <c r="H11" i="1"/>
  <c r="H14" i="1" s="1"/>
  <c r="G11" i="1"/>
  <c r="G14" i="1" s="1"/>
  <c r="F11" i="1"/>
  <c r="E11" i="1"/>
  <c r="E14" i="1" s="1"/>
  <c r="D11" i="1"/>
  <c r="D14" i="1" s="1"/>
  <c r="C11" i="1"/>
  <c r="C14" i="1" s="1"/>
  <c r="B11" i="1"/>
  <c r="B14" i="1" s="1"/>
  <c r="C16" i="1" l="1"/>
  <c r="C18" i="1"/>
  <c r="C19" i="1"/>
  <c r="G18" i="1"/>
  <c r="G19" i="1"/>
  <c r="G16" i="1"/>
  <c r="B16" i="1"/>
  <c r="B18" i="1"/>
  <c r="B19" i="1"/>
  <c r="E18" i="1"/>
  <c r="E19" i="1" s="1"/>
  <c r="E16" i="1"/>
  <c r="H16" i="1"/>
  <c r="H18" i="1"/>
  <c r="H19" i="1" s="1"/>
  <c r="D18" i="1"/>
  <c r="D16" i="1"/>
  <c r="D19" i="1"/>
  <c r="F19" i="1"/>
  <c r="F16" i="1"/>
  <c r="B21" i="1" l="1"/>
  <c r="B20" i="1"/>
</calcChain>
</file>

<file path=xl/sharedStrings.xml><?xml version="1.0" encoding="utf-8"?>
<sst xmlns="http://schemas.openxmlformats.org/spreadsheetml/2006/main" count="27" uniqueCount="27">
  <si>
    <t>Breezy Shores</t>
  </si>
  <si>
    <t>Weekly Time Card Summary</t>
  </si>
  <si>
    <t>For the Week Ending:</t>
  </si>
  <si>
    <t>John Josea</t>
  </si>
  <si>
    <t>Brian Kidd</t>
  </si>
  <si>
    <t>Terry Zo</t>
  </si>
  <si>
    <t>Harrison Reid</t>
  </si>
  <si>
    <t>Berniece Vendata</t>
  </si>
  <si>
    <t>Larry Davis</t>
  </si>
  <si>
    <t>Nancy Wendell</t>
  </si>
  <si>
    <t>Monday</t>
  </si>
  <si>
    <t>Tuesday</t>
  </si>
  <si>
    <t>Wednesday</t>
  </si>
  <si>
    <t>Thursday</t>
  </si>
  <si>
    <t>Friday</t>
  </si>
  <si>
    <t>Total Hours</t>
  </si>
  <si>
    <t>Hourly Rate</t>
  </si>
  <si>
    <t>Gross Pay</t>
  </si>
  <si>
    <t>401(K) Contribution</t>
  </si>
  <si>
    <t xml:space="preserve">   Total 401(K) Amount</t>
  </si>
  <si>
    <t>Federal Income Tax</t>
  </si>
  <si>
    <t>Social Security</t>
  </si>
  <si>
    <t>Net Pay</t>
  </si>
  <si>
    <t>Average Net Pay</t>
  </si>
  <si>
    <t>Total 401K</t>
  </si>
  <si>
    <t>Max Hourly Rate</t>
  </si>
  <si>
    <t>M-W-F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</si>
</sst>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0"/>
      <name val="Arial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1" xfId="0" applyBorder="1"/>
    <xf numFmtId="2" fontId="0" fillId="0" borderId="0" xfId="0" applyNumberFormat="1"/>
    <xf numFmtId="2" fontId="3" fillId="0" borderId="0" xfId="0" applyNumberFormat="1" applyFont="1"/>
    <xf numFmtId="164" fontId="0" fillId="0" borderId="2" xfId="0" applyNumberFormat="1" applyBorder="1"/>
    <xf numFmtId="44" fontId="0" fillId="0" borderId="3" xfId="1" applyFont="1" applyBorder="1"/>
    <xf numFmtId="2" fontId="0" fillId="0" borderId="1" xfId="0" applyNumberFormat="1" applyBorder="1"/>
    <xf numFmtId="44" fontId="3" fillId="0" borderId="0" xfId="0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92E5-282B-4474-9949-29FBE0F5636C}">
  <dimension ref="A1:H24"/>
  <sheetViews>
    <sheetView tabSelected="1" zoomScale="175" zoomScaleNormal="175" workbookViewId="0">
      <selection activeCell="B17" sqref="B17:H17"/>
    </sheetView>
  </sheetViews>
  <sheetFormatPr defaultRowHeight="12.75" x14ac:dyDescent="0.2"/>
  <cols>
    <col min="1" max="1" width="20.5703125" customWidth="1"/>
    <col min="2" max="8" width="10.5703125" customWidth="1"/>
  </cols>
  <sheetData>
    <row r="1" spans="1:8" ht="20.25" x14ac:dyDescent="0.3">
      <c r="A1" s="1" t="s">
        <v>0</v>
      </c>
    </row>
    <row r="2" spans="1:8" x14ac:dyDescent="0.2">
      <c r="A2" s="2" t="s">
        <v>1</v>
      </c>
    </row>
    <row r="4" spans="1:8" x14ac:dyDescent="0.2">
      <c r="A4" s="3" t="s">
        <v>2</v>
      </c>
    </row>
    <row r="5" spans="1:8" ht="25.5" x14ac:dyDescent="0.2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</row>
    <row r="6" spans="1:8" x14ac:dyDescent="0.2">
      <c r="A6" t="s">
        <v>10</v>
      </c>
      <c r="B6">
        <v>8</v>
      </c>
      <c r="C6">
        <v>5</v>
      </c>
      <c r="E6">
        <v>5</v>
      </c>
      <c r="F6">
        <v>8</v>
      </c>
      <c r="G6">
        <v>8</v>
      </c>
      <c r="H6">
        <v>8</v>
      </c>
    </row>
    <row r="7" spans="1:8" x14ac:dyDescent="0.2">
      <c r="A7" t="s">
        <v>11</v>
      </c>
      <c r="B7">
        <v>8</v>
      </c>
      <c r="C7">
        <v>5</v>
      </c>
      <c r="D7">
        <v>8</v>
      </c>
      <c r="E7">
        <v>5</v>
      </c>
      <c r="F7">
        <v>8</v>
      </c>
      <c r="G7">
        <v>8</v>
      </c>
      <c r="H7">
        <v>8</v>
      </c>
    </row>
    <row r="8" spans="1:8" x14ac:dyDescent="0.2">
      <c r="A8" t="s">
        <v>12</v>
      </c>
      <c r="B8">
        <v>8</v>
      </c>
      <c r="C8">
        <v>5</v>
      </c>
      <c r="D8">
        <v>8</v>
      </c>
      <c r="E8">
        <v>5</v>
      </c>
      <c r="F8">
        <v>8</v>
      </c>
      <c r="G8">
        <v>8</v>
      </c>
      <c r="H8">
        <v>8</v>
      </c>
    </row>
    <row r="9" spans="1:8" x14ac:dyDescent="0.2">
      <c r="A9" t="s">
        <v>13</v>
      </c>
      <c r="B9">
        <v>8</v>
      </c>
      <c r="C9">
        <v>5</v>
      </c>
      <c r="D9">
        <v>0</v>
      </c>
      <c r="E9">
        <v>5</v>
      </c>
      <c r="F9">
        <v>8</v>
      </c>
      <c r="G9">
        <v>8</v>
      </c>
      <c r="H9">
        <v>8</v>
      </c>
    </row>
    <row r="10" spans="1:8" ht="13.5" thickBot="1" x14ac:dyDescent="0.25">
      <c r="A10" t="s">
        <v>14</v>
      </c>
      <c r="B10" s="5">
        <v>8</v>
      </c>
      <c r="C10" s="5">
        <v>5</v>
      </c>
      <c r="D10" s="5">
        <v>8</v>
      </c>
      <c r="E10" s="5">
        <v>5</v>
      </c>
      <c r="F10" s="5">
        <v>8</v>
      </c>
      <c r="G10" s="5">
        <v>8</v>
      </c>
      <c r="H10" s="5">
        <v>8</v>
      </c>
    </row>
    <row r="11" spans="1:8" x14ac:dyDescent="0.2">
      <c r="A11" s="3" t="s">
        <v>15</v>
      </c>
      <c r="B11" s="3">
        <f>SUM(B6:B10)</f>
        <v>40</v>
      </c>
      <c r="C11" s="3">
        <f t="shared" ref="C11:H11" si="0">SUM(C6:C10)</f>
        <v>25</v>
      </c>
      <c r="D11" s="3">
        <f t="shared" si="0"/>
        <v>24</v>
      </c>
      <c r="E11" s="3">
        <f t="shared" si="0"/>
        <v>25</v>
      </c>
      <c r="F11" s="3">
        <f t="shared" si="0"/>
        <v>40</v>
      </c>
      <c r="G11" s="3">
        <f t="shared" si="0"/>
        <v>40</v>
      </c>
      <c r="H11" s="3">
        <f t="shared" si="0"/>
        <v>40</v>
      </c>
    </row>
    <row r="13" spans="1:8" x14ac:dyDescent="0.2">
      <c r="A13" s="3" t="s">
        <v>16</v>
      </c>
      <c r="B13" s="6">
        <v>12.5</v>
      </c>
      <c r="C13" s="6">
        <v>15</v>
      </c>
      <c r="D13" s="6">
        <v>10.5</v>
      </c>
      <c r="E13" s="6">
        <v>13.5</v>
      </c>
      <c r="F13" s="6">
        <v>15</v>
      </c>
      <c r="G13" s="6">
        <v>18.5</v>
      </c>
      <c r="H13" s="6">
        <v>8.5</v>
      </c>
    </row>
    <row r="14" spans="1:8" x14ac:dyDescent="0.2">
      <c r="A14" s="3" t="s">
        <v>17</v>
      </c>
      <c r="B14" s="7">
        <f>B13*B11</f>
        <v>500</v>
      </c>
      <c r="C14" s="7">
        <f t="shared" ref="C14:H14" si="1">C13*C11</f>
        <v>375</v>
      </c>
      <c r="D14" s="7">
        <f t="shared" si="1"/>
        <v>252</v>
      </c>
      <c r="E14" s="7">
        <f t="shared" si="1"/>
        <v>337.5</v>
      </c>
      <c r="F14" s="7">
        <f t="shared" si="1"/>
        <v>600</v>
      </c>
      <c r="G14" s="7">
        <f t="shared" si="1"/>
        <v>740</v>
      </c>
      <c r="H14" s="7">
        <f t="shared" si="1"/>
        <v>340</v>
      </c>
    </row>
    <row r="15" spans="1:8" x14ac:dyDescent="0.2">
      <c r="A15" t="s">
        <v>18</v>
      </c>
      <c r="B15" s="8">
        <v>0.05</v>
      </c>
      <c r="C15" s="8">
        <v>0</v>
      </c>
      <c r="D15" s="8">
        <v>2.5000000000000001E-2</v>
      </c>
      <c r="E15" s="8">
        <v>0.04</v>
      </c>
      <c r="F15" s="8">
        <v>0.03</v>
      </c>
      <c r="G15" s="8">
        <v>0</v>
      </c>
      <c r="H15" s="8">
        <v>6.5000000000000002E-2</v>
      </c>
    </row>
    <row r="16" spans="1:8" x14ac:dyDescent="0.2">
      <c r="A16" t="s">
        <v>19</v>
      </c>
      <c r="B16" s="9">
        <f>B14*B15*2</f>
        <v>50</v>
      </c>
      <c r="C16" s="9">
        <f t="shared" ref="C16:H16" si="2">C14*C15*2</f>
        <v>0</v>
      </c>
      <c r="D16" s="9">
        <f t="shared" si="2"/>
        <v>12.600000000000001</v>
      </c>
      <c r="E16" s="9">
        <f t="shared" si="2"/>
        <v>27</v>
      </c>
      <c r="F16" s="9">
        <f t="shared" si="2"/>
        <v>36</v>
      </c>
      <c r="G16" s="9">
        <f t="shared" si="2"/>
        <v>0</v>
      </c>
      <c r="H16" s="9">
        <f t="shared" si="2"/>
        <v>44.2</v>
      </c>
    </row>
    <row r="17" spans="1:8" x14ac:dyDescent="0.2">
      <c r="A17" t="s">
        <v>20</v>
      </c>
      <c r="B17" s="6"/>
      <c r="C17" s="6"/>
      <c r="D17" s="6"/>
      <c r="E17" s="6"/>
      <c r="F17" s="6"/>
      <c r="G17" s="6"/>
      <c r="H17" s="6"/>
    </row>
    <row r="18" spans="1:8" ht="13.5" thickBot="1" x14ac:dyDescent="0.25">
      <c r="A18" t="s">
        <v>21</v>
      </c>
      <c r="B18" s="10">
        <f>B14*0.12</f>
        <v>60</v>
      </c>
      <c r="C18" s="10">
        <f t="shared" ref="C18:H18" si="3">C14*0.15</f>
        <v>56.25</v>
      </c>
      <c r="D18" s="10">
        <f t="shared" si="3"/>
        <v>37.799999999999997</v>
      </c>
      <c r="E18" s="10">
        <f t="shared" si="3"/>
        <v>50.625</v>
      </c>
      <c r="F18" s="10">
        <f t="shared" si="3"/>
        <v>90</v>
      </c>
      <c r="G18" s="10">
        <f t="shared" si="3"/>
        <v>111</v>
      </c>
      <c r="H18" s="10">
        <f t="shared" si="3"/>
        <v>51</v>
      </c>
    </row>
    <row r="19" spans="1:8" x14ac:dyDescent="0.2">
      <c r="A19" s="3" t="s">
        <v>22</v>
      </c>
      <c r="B19" s="11">
        <f>B14-B14*B15-B17-B18</f>
        <v>415</v>
      </c>
      <c r="C19" s="11">
        <f t="shared" ref="C19:H19" si="4">C14-C14*C15-C17-C18</f>
        <v>318.75</v>
      </c>
      <c r="D19" s="11">
        <f t="shared" si="4"/>
        <v>207.89999999999998</v>
      </c>
      <c r="E19" s="11">
        <f t="shared" si="4"/>
        <v>273.375</v>
      </c>
      <c r="F19" s="11">
        <f t="shared" si="4"/>
        <v>492</v>
      </c>
      <c r="G19" s="11">
        <f t="shared" si="4"/>
        <v>629</v>
      </c>
      <c r="H19" s="11">
        <f t="shared" si="4"/>
        <v>266.89999999999998</v>
      </c>
    </row>
    <row r="20" spans="1:8" x14ac:dyDescent="0.2">
      <c r="A20" s="3" t="s">
        <v>23</v>
      </c>
      <c r="B20" s="12">
        <f>AVERAGE(B19:H19)</f>
        <v>371.84642857142859</v>
      </c>
    </row>
    <row r="21" spans="1:8" x14ac:dyDescent="0.2">
      <c r="A21" s="3" t="s">
        <v>24</v>
      </c>
      <c r="B21">
        <f>SUM(Retirement)</f>
        <v>169.8</v>
      </c>
    </row>
    <row r="22" spans="1:8" x14ac:dyDescent="0.2">
      <c r="A22" s="3" t="s">
        <v>25</v>
      </c>
      <c r="B22">
        <f>MAX($B13:$H13)</f>
        <v>18.5</v>
      </c>
    </row>
    <row r="24" spans="1:8" x14ac:dyDescent="0.2">
      <c r="A24" s="3" t="s">
        <v>26</v>
      </c>
      <c r="B24">
        <f>SUM(B6:H6,B8:H8,B10:H10)</f>
        <v>142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IF</vt:lpstr>
      <vt:lpstr>Bernice_Young</vt:lpstr>
      <vt:lpstr>Brian_Kipp</vt:lpstr>
      <vt:lpstr>Friday</vt:lpstr>
      <vt:lpstr>Harrison_Thompson</vt:lpstr>
      <vt:lpstr>Larry_Davis</vt:lpstr>
      <vt:lpstr>Monday</vt:lpstr>
      <vt:lpstr>Nancy_Smith</vt:lpstr>
      <vt:lpstr>Retirement</vt:lpstr>
      <vt:lpstr>Terry_Nordstrom</vt:lpstr>
      <vt:lpstr>Thursday</vt:lpstr>
      <vt:lpstr>Tim_Berreau</vt:lpstr>
      <vt:lpstr>Total_Hours</vt:lpstr>
      <vt:lpstr>Tuesday</vt:lpstr>
      <vt:lpstr>Wednesday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2022-01-19T17:33:29Z</dcterms:created>
  <dcterms:modified xsi:type="dcterms:W3CDTF">2022-01-19T17:43:31Z</dcterms:modified>
</cp:coreProperties>
</file>