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VSR\Downloads\"/>
    </mc:Choice>
  </mc:AlternateContent>
  <bookViews>
    <workbookView xWindow="0" yWindow="0" windowWidth="20490" windowHeight="7755" activeTab="1"/>
  </bookViews>
  <sheets>
    <sheet name="CIE+SEE" sheetId="1" r:id="rId1"/>
    <sheet name="Sheet1" sheetId="3" r:id="rId2"/>
    <sheet name="PO SET &amp; ATTAINMENT" sheetId="2" r:id="rId3"/>
  </sheets>
  <definedNames>
    <definedName name="_xlnm._FilterDatabase" localSheetId="1" hidden="1">Sheet1!$A$4:$D$26</definedName>
  </definedNames>
  <calcPr calcId="152511"/>
  <extLst>
    <ext uri="GoogleSheetsCustomDataVersion1">
      <go:sheetsCustomData xmlns:go="http://customooxmlschemas.google.com/" r:id="" roundtripDataSignature="AMtx7mi6YFUYRKPMhL2aLYRbEBYUTPOqVg=="/>
    </ext>
  </extLst>
</workbook>
</file>

<file path=xl/calcChain.xml><?xml version="1.0" encoding="utf-8"?>
<calcChain xmlns="http://schemas.openxmlformats.org/spreadsheetml/2006/main">
  <c r="K25" i="3" l="1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O17" i="2" l="1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I235" i="1"/>
  <c r="I234" i="1"/>
  <c r="I233" i="1"/>
  <c r="I232" i="1"/>
  <c r="I231" i="1"/>
  <c r="E218" i="1"/>
  <c r="E215" i="1"/>
  <c r="D218" i="1"/>
  <c r="C2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17" i="1"/>
  <c r="D219" i="1" l="1"/>
  <c r="C219" i="1"/>
  <c r="B10" i="2" l="1"/>
  <c r="A10" i="2"/>
  <c r="B8" i="2"/>
  <c r="A8" i="2"/>
  <c r="A7" i="2"/>
  <c r="A6" i="2"/>
  <c r="C5" i="2"/>
  <c r="A5" i="2"/>
  <c r="A4" i="2"/>
  <c r="A3" i="2"/>
  <c r="A2" i="2"/>
  <c r="A1" i="2"/>
  <c r="T243" i="1"/>
  <c r="R243" i="1"/>
  <c r="Q243" i="1"/>
  <c r="O243" i="1"/>
  <c r="N243" i="1"/>
  <c r="L243" i="1"/>
  <c r="K243" i="1"/>
  <c r="I243" i="1"/>
  <c r="H243" i="1"/>
  <c r="F243" i="1"/>
  <c r="D243" i="1"/>
  <c r="I237" i="1"/>
  <c r="J235" i="1"/>
  <c r="L235" i="1" s="1"/>
  <c r="S243" i="1" s="1"/>
  <c r="J234" i="1"/>
  <c r="L234" i="1" s="1"/>
  <c r="P243" i="1" s="1"/>
  <c r="J233" i="1"/>
  <c r="L233" i="1" s="1"/>
  <c r="M243" i="1" s="1"/>
  <c r="J232" i="1"/>
  <c r="L232" i="1" s="1"/>
  <c r="J243" i="1" s="1"/>
  <c r="J231" i="1"/>
  <c r="L231" i="1" s="1"/>
  <c r="B13" i="2" l="1"/>
  <c r="N18" i="2" s="1"/>
  <c r="K244" i="1"/>
  <c r="F252" i="1"/>
  <c r="J252" i="1"/>
  <c r="N252" i="1"/>
  <c r="G243" i="1"/>
  <c r="L237" i="1"/>
  <c r="U243" i="1" s="1"/>
  <c r="E243" i="1"/>
  <c r="E252" i="1"/>
  <c r="I252" i="1"/>
  <c r="M252" i="1"/>
  <c r="D252" i="1"/>
  <c r="H252" i="1"/>
  <c r="L252" i="1"/>
  <c r="P252" i="1"/>
  <c r="C252" i="1"/>
  <c r="G252" i="1"/>
  <c r="K252" i="1"/>
  <c r="O252" i="1"/>
  <c r="L18" i="2" l="1"/>
  <c r="I18" i="2"/>
  <c r="D18" i="2"/>
  <c r="J18" i="2"/>
  <c r="K18" i="2"/>
  <c r="E18" i="2"/>
  <c r="G18" i="2"/>
  <c r="F18" i="2"/>
  <c r="C18" i="2"/>
  <c r="B18" i="2"/>
  <c r="H18" i="2"/>
  <c r="M18" i="2"/>
  <c r="O18" i="2"/>
  <c r="M253" i="1"/>
  <c r="I253" i="1"/>
  <c r="E253" i="1"/>
  <c r="N253" i="1"/>
  <c r="J253" i="1"/>
  <c r="F253" i="1"/>
  <c r="B14" i="2"/>
  <c r="P253" i="1"/>
  <c r="L253" i="1"/>
  <c r="H253" i="1"/>
  <c r="D253" i="1"/>
  <c r="K245" i="1"/>
  <c r="O253" i="1"/>
  <c r="K253" i="1"/>
  <c r="G253" i="1"/>
  <c r="C253" i="1"/>
  <c r="L19" i="2" l="1"/>
  <c r="H19" i="2"/>
  <c r="D19" i="2"/>
  <c r="M19" i="2"/>
  <c r="I19" i="2"/>
  <c r="E19" i="2"/>
  <c r="K19" i="2"/>
  <c r="G19" i="2"/>
  <c r="C19" i="2"/>
  <c r="N19" i="2"/>
  <c r="J19" i="2"/>
  <c r="F19" i="2"/>
  <c r="B19" i="2"/>
  <c r="O19" i="2"/>
</calcChain>
</file>

<file path=xl/sharedStrings.xml><?xml version="1.0" encoding="utf-8"?>
<sst xmlns="http://schemas.openxmlformats.org/spreadsheetml/2006/main" count="720" uniqueCount="333">
  <si>
    <t>MVSR, Department of CSE</t>
  </si>
  <si>
    <t>CO Attainment Analysis Matrix</t>
  </si>
  <si>
    <t>Work Sheet for theory Courses -CIE &amp; SEE</t>
  </si>
  <si>
    <t>Attainment of COs through  CIE &amp; SEE</t>
  </si>
  <si>
    <t>Section : I , II &amp;III</t>
  </si>
  <si>
    <t>Name of the course coordinator</t>
  </si>
  <si>
    <t>S.No</t>
  </si>
  <si>
    <t>ROLLNO</t>
  </si>
  <si>
    <t>Grade points</t>
  </si>
  <si>
    <t xml:space="preserve">Grade </t>
  </si>
  <si>
    <t>C</t>
  </si>
  <si>
    <t>D</t>
  </si>
  <si>
    <t>B</t>
  </si>
  <si>
    <t>E</t>
  </si>
  <si>
    <t>F</t>
  </si>
  <si>
    <t>A</t>
  </si>
  <si>
    <t>S</t>
  </si>
  <si>
    <t>1 – 40% of students score &gt;= 60% maximum grade points</t>
  </si>
  <si>
    <t>2 – 60% of students score &gt;= 60% maximum grade points</t>
  </si>
  <si>
    <t>3 – 80% of students score &gt;= 60% maximum grade points</t>
  </si>
  <si>
    <t>&lt;40</t>
  </si>
  <si>
    <t>40-50</t>
  </si>
  <si>
    <t>50-60</t>
  </si>
  <si>
    <t>60-70</t>
  </si>
  <si>
    <t>70-80</t>
  </si>
  <si>
    <t>80-90</t>
  </si>
  <si>
    <t>90-100</t>
  </si>
  <si>
    <t>Attainment Levels</t>
  </si>
  <si>
    <t>Set Levels</t>
  </si>
  <si>
    <t>%</t>
  </si>
  <si>
    <t>Level</t>
  </si>
  <si>
    <t>40&amp;41</t>
  </si>
  <si>
    <t>60&amp;61</t>
  </si>
  <si>
    <t>42&amp;43</t>
  </si>
  <si>
    <t>62&amp;63</t>
  </si>
  <si>
    <t>44&amp;45</t>
  </si>
  <si>
    <t>64&amp;65</t>
  </si>
  <si>
    <t>46&amp;47</t>
  </si>
  <si>
    <t>66&amp;67</t>
  </si>
  <si>
    <t>48&amp;49</t>
  </si>
  <si>
    <t>68&amp;69</t>
  </si>
  <si>
    <t>50&amp;51</t>
  </si>
  <si>
    <t>70&amp;71</t>
  </si>
  <si>
    <t>52&amp;53</t>
  </si>
  <si>
    <t>72&amp;73</t>
  </si>
  <si>
    <t>54&amp;55</t>
  </si>
  <si>
    <t>74&amp;75</t>
  </si>
  <si>
    <t>56&amp;57</t>
  </si>
  <si>
    <t>76&amp;77</t>
  </si>
  <si>
    <t>58&amp;59</t>
  </si>
  <si>
    <t>78&amp;79</t>
  </si>
  <si>
    <t>&gt;=80</t>
  </si>
  <si>
    <t>CIE &amp; SEE max marks       (CGPA Grade)</t>
  </si>
  <si>
    <t>CIE &amp; SEE - 60% of max grade points</t>
  </si>
  <si>
    <t>No. of students &gt; = 60% of max grade points</t>
  </si>
  <si>
    <t>CIE &amp; SEE - % of Attainment</t>
  </si>
  <si>
    <t>CIE &amp; SEE Attainnment Level</t>
  </si>
  <si>
    <t xml:space="preserve">CIE &amp; SEE target  Level  </t>
  </si>
  <si>
    <t>Course Code</t>
  </si>
  <si>
    <t>Course name:</t>
  </si>
  <si>
    <t>CO attainment</t>
  </si>
  <si>
    <t>Course code:</t>
  </si>
  <si>
    <t>sl</t>
  </si>
  <si>
    <t xml:space="preserve">d a l </t>
  </si>
  <si>
    <t xml:space="preserve">i a l </t>
  </si>
  <si>
    <t xml:space="preserve">o a l </t>
  </si>
  <si>
    <t>s</t>
  </si>
  <si>
    <t>sl-set level</t>
  </si>
  <si>
    <t>CO1</t>
  </si>
  <si>
    <t>m</t>
  </si>
  <si>
    <t>dal-direct attainment level</t>
  </si>
  <si>
    <t>CO2</t>
  </si>
  <si>
    <t>ial indirect attainment level</t>
  </si>
  <si>
    <r>
      <rPr>
        <sz val="12"/>
        <color rgb="FFFF0000"/>
        <rFont val="Noto Sans Symbols"/>
      </rPr>
      <t>·</t>
    </r>
    <r>
      <rPr>
        <sz val="7"/>
        <color rgb="FFFF0000"/>
        <rFont val="Times New Roman"/>
        <family val="1"/>
      </rPr>
      <t xml:space="preserve">         </t>
    </r>
    <r>
      <rPr>
        <sz val="12"/>
        <color rgb="FFFF0000"/>
        <rFont val="Times New Roman"/>
        <family val="1"/>
      </rPr>
      <t>The course set level is the average of set levels of course outcomes ( CO1 to CO5) of that particular course.</t>
    </r>
  </si>
  <si>
    <t>CO3</t>
  </si>
  <si>
    <t>oal-overall attainment level</t>
  </si>
  <si>
    <r>
      <rPr>
        <sz val="12"/>
        <color rgb="FFFF0000"/>
        <rFont val="Noto Sans Symbols"/>
      </rPr>
      <t>·</t>
    </r>
    <r>
      <rPr>
        <sz val="7"/>
        <color rgb="FFFF0000"/>
        <rFont val="Times New Roman"/>
        <family val="1"/>
      </rPr>
      <t xml:space="preserve">         </t>
    </r>
    <r>
      <rPr>
        <sz val="12"/>
        <color rgb="FFFF0000"/>
        <rFont val="Times New Roman"/>
        <family val="1"/>
      </rPr>
      <t>The course attainment level  is the average of overall attainment levels of course outcomes (CO1 to CO5) of that particular course.</t>
    </r>
  </si>
  <si>
    <t>CO4</t>
  </si>
  <si>
    <t>s-status</t>
  </si>
  <si>
    <t>CO5</t>
  </si>
  <si>
    <t>m-met</t>
  </si>
  <si>
    <t>nm-not met</t>
  </si>
  <si>
    <t>PO1</t>
  </si>
  <si>
    <t>CO-PO correlation</t>
  </si>
  <si>
    <t>Course Name</t>
  </si>
  <si>
    <t>Course Set Level</t>
  </si>
  <si>
    <t>Course att level</t>
  </si>
  <si>
    <t>PO   set level</t>
  </si>
  <si>
    <t>Set level</t>
  </si>
  <si>
    <t>Attained</t>
  </si>
  <si>
    <t>Status</t>
  </si>
  <si>
    <t>Attained level</t>
  </si>
  <si>
    <t>attained level</t>
  </si>
  <si>
    <t xml:space="preserve">PO   Attainment  level </t>
  </si>
  <si>
    <t>level</t>
  </si>
  <si>
    <t>PO attainment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</si>
  <si>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</si>
  <si>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</si>
  <si>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</si>
  <si>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</si>
  <si>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</si>
  <si>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</si>
  <si>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</si>
  <si>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</si>
  <si>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</si>
  <si>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</si>
  <si>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</si>
  <si>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</si>
  <si>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</si>
  <si>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COURSE SET LEVEL</t>
  </si>
  <si>
    <t>COURSE ATTAINMENT LEVEL</t>
  </si>
  <si>
    <t>PO</t>
  </si>
  <si>
    <t>CO-PO MAPPING</t>
  </si>
  <si>
    <t>CO TARGET*PO CORRELATION LEVEL</t>
  </si>
  <si>
    <t>CO ATTAINMENT*PO CORRELATION  LEVEL</t>
  </si>
  <si>
    <t>Course Name: DBMS</t>
  </si>
  <si>
    <t xml:space="preserve"> DBMS</t>
  </si>
  <si>
    <t>Class: B.E. 2/4</t>
  </si>
  <si>
    <t>Sem-IV</t>
  </si>
  <si>
    <t>PC 233 CS</t>
  </si>
  <si>
    <t>Ab</t>
  </si>
  <si>
    <t>G.SRISHAILAM</t>
  </si>
  <si>
    <t>Academic year:2021-22</t>
  </si>
  <si>
    <t>Course Code:  PC 403 CS</t>
  </si>
  <si>
    <t>2451-20-733-001</t>
  </si>
  <si>
    <t>2451-20-733-002</t>
  </si>
  <si>
    <t>2451-20-733-003</t>
  </si>
  <si>
    <t>2451-20-733-005</t>
  </si>
  <si>
    <t>2451-20-733-006</t>
  </si>
  <si>
    <t>2451-20-733-007</t>
  </si>
  <si>
    <t>2451-20-733-008</t>
  </si>
  <si>
    <t>2451-20-733-009</t>
  </si>
  <si>
    <t>2451-20-733-010</t>
  </si>
  <si>
    <t>2451-20-733-011</t>
  </si>
  <si>
    <t>2451-20-733-012</t>
  </si>
  <si>
    <t>2451-20-733-013</t>
  </si>
  <si>
    <t>2451-20-733-014</t>
  </si>
  <si>
    <t>2451-20-733-015</t>
  </si>
  <si>
    <t>2451-20-733-016</t>
  </si>
  <si>
    <t>2451-20-733-017</t>
  </si>
  <si>
    <t>2451-20-733-018</t>
  </si>
  <si>
    <t>2451-20-733-019</t>
  </si>
  <si>
    <t>2451-20-733-020</t>
  </si>
  <si>
    <t>2451-20-733-021</t>
  </si>
  <si>
    <t>2451-20-733-022</t>
  </si>
  <si>
    <t>2451-20-733-023</t>
  </si>
  <si>
    <t>2451-20-733-024</t>
  </si>
  <si>
    <t>2451-20-733-025</t>
  </si>
  <si>
    <t>2451-20-733-026</t>
  </si>
  <si>
    <t>2451-20-733-027</t>
  </si>
  <si>
    <t>2451-20-733-028</t>
  </si>
  <si>
    <t>2451-20-733-029</t>
  </si>
  <si>
    <t>2451-20-733-030</t>
  </si>
  <si>
    <t>2451-20-733-031</t>
  </si>
  <si>
    <t>2451-20-733-032</t>
  </si>
  <si>
    <t>2451-20-733-033</t>
  </si>
  <si>
    <t>2451-20-733-034</t>
  </si>
  <si>
    <t>2451-20-733-035</t>
  </si>
  <si>
    <t>2451-20-733-036</t>
  </si>
  <si>
    <t>2451-20-733-037</t>
  </si>
  <si>
    <t>2451-20-733-038</t>
  </si>
  <si>
    <t>2451-20-733-039</t>
  </si>
  <si>
    <t>2451-20-733-040</t>
  </si>
  <si>
    <t>2451-20-733-041</t>
  </si>
  <si>
    <t>2451-20-733-042</t>
  </si>
  <si>
    <t>2451-20-733-043</t>
  </si>
  <si>
    <t>2451-20-733-044</t>
  </si>
  <si>
    <t>2451-20-733-045</t>
  </si>
  <si>
    <t>2451-20-733-046</t>
  </si>
  <si>
    <t>2451-20-733-047</t>
  </si>
  <si>
    <t>2451-20-733-048</t>
  </si>
  <si>
    <t>2451-20-733-049</t>
  </si>
  <si>
    <t>2451-20-733-050</t>
  </si>
  <si>
    <t>2451-20-733-051</t>
  </si>
  <si>
    <t>2451-20-733-052</t>
  </si>
  <si>
    <t>2451-20-733-053</t>
  </si>
  <si>
    <t>2451-20-733-054</t>
  </si>
  <si>
    <t>2451-20-733-055</t>
  </si>
  <si>
    <t>2451-20-733-056</t>
  </si>
  <si>
    <t>2451-20-733-057</t>
  </si>
  <si>
    <t>2451-20-733-058</t>
  </si>
  <si>
    <t>2451-20-733-059</t>
  </si>
  <si>
    <t>2451-20-733-060</t>
  </si>
  <si>
    <t>2451-20-733-061</t>
  </si>
  <si>
    <t>2451-20-733-062</t>
  </si>
  <si>
    <t>2451-20-733-063</t>
  </si>
  <si>
    <t>2451-20-733-065</t>
  </si>
  <si>
    <t>2451-20-733-066</t>
  </si>
  <si>
    <t>2451-20-733-067</t>
  </si>
  <si>
    <t>2451-20-733-068</t>
  </si>
  <si>
    <t>2451-20-733-069</t>
  </si>
  <si>
    <t>2451-20-733-070</t>
  </si>
  <si>
    <t>2451-20-733-071</t>
  </si>
  <si>
    <t>2451-20-733-072</t>
  </si>
  <si>
    <t>2451-20-733-073</t>
  </si>
  <si>
    <t>2451-20-733-074</t>
  </si>
  <si>
    <t>2451-20-733-075</t>
  </si>
  <si>
    <t>2451-20-733-076</t>
  </si>
  <si>
    <t>2451-20-733-077</t>
  </si>
  <si>
    <t>2451-20-733-078</t>
  </si>
  <si>
    <t>2451-20-733-079</t>
  </si>
  <si>
    <t>2451-20-733-080</t>
  </si>
  <si>
    <t>2451-20-733-081</t>
  </si>
  <si>
    <t>2451-20-733-082</t>
  </si>
  <si>
    <t>2451-20-733-083</t>
  </si>
  <si>
    <t>2451-20-733-084</t>
  </si>
  <si>
    <t>2451-20-733-085</t>
  </si>
  <si>
    <t>2451-20-733-086</t>
  </si>
  <si>
    <t>2451-20-733-087</t>
  </si>
  <si>
    <t>2451-20-733-088</t>
  </si>
  <si>
    <t>2451-20-733-089</t>
  </si>
  <si>
    <t>2451-20-733-090</t>
  </si>
  <si>
    <t>2451-20-733-091</t>
  </si>
  <si>
    <t>2451-20-733-092</t>
  </si>
  <si>
    <t>2451-20-733-093</t>
  </si>
  <si>
    <t>2451-20-733-094</t>
  </si>
  <si>
    <t>2451-20-733-095</t>
  </si>
  <si>
    <t>2451-20-733-096</t>
  </si>
  <si>
    <t>2451-20-733-097</t>
  </si>
  <si>
    <t>2451-20-733-098</t>
  </si>
  <si>
    <t>2451-20-733-099</t>
  </si>
  <si>
    <t>2451-20-733-100</t>
  </si>
  <si>
    <t>2451-20-733-101</t>
  </si>
  <si>
    <t>2451-20-733-102</t>
  </si>
  <si>
    <t>2451-20-733-103</t>
  </si>
  <si>
    <t>2451-20-733-104</t>
  </si>
  <si>
    <t>2451-20-733-105</t>
  </si>
  <si>
    <t>2451-20-733-106</t>
  </si>
  <si>
    <t>2451-20-733-107</t>
  </si>
  <si>
    <t>2451-20-733-108</t>
  </si>
  <si>
    <t>2451-20-733-110</t>
  </si>
  <si>
    <t>2451-20-733-111</t>
  </si>
  <si>
    <t>2451-20-733-112</t>
  </si>
  <si>
    <t>2451-20-733-113</t>
  </si>
  <si>
    <t>2451-20-733-114</t>
  </si>
  <si>
    <t>2451-20-733-115</t>
  </si>
  <si>
    <t>2451-20-733-116</t>
  </si>
  <si>
    <t>2451-20-733-117</t>
  </si>
  <si>
    <t>2451-20-733-118</t>
  </si>
  <si>
    <t>2451-20-733-119</t>
  </si>
  <si>
    <t>2451-20-733-120</t>
  </si>
  <si>
    <t>2451-20-733-121</t>
  </si>
  <si>
    <t>2451-20-733-122</t>
  </si>
  <si>
    <t>2451-20-733-123</t>
  </si>
  <si>
    <t>2451-20-733-124</t>
  </si>
  <si>
    <t>2451-20-733-125</t>
  </si>
  <si>
    <t>2451-20-733-126</t>
  </si>
  <si>
    <t>2451-20-733-127</t>
  </si>
  <si>
    <t>2451-20-733-128</t>
  </si>
  <si>
    <t>2451-20-733-129</t>
  </si>
  <si>
    <t>2451-20-733-130</t>
  </si>
  <si>
    <t>2451-20-733-131</t>
  </si>
  <si>
    <t>2451-20-733-132</t>
  </si>
  <si>
    <t>2451-20-733-133</t>
  </si>
  <si>
    <t>2451-20-733-134</t>
  </si>
  <si>
    <t>2451-20-733-135</t>
  </si>
  <si>
    <t>2451-20-733-136</t>
  </si>
  <si>
    <t>2451-20-733-137</t>
  </si>
  <si>
    <t>2451-20-733-138</t>
  </si>
  <si>
    <t>2451-20-733-139</t>
  </si>
  <si>
    <t>2451-20-733-140</t>
  </si>
  <si>
    <t>2451-20-733-141</t>
  </si>
  <si>
    <t>2451-20-733-142</t>
  </si>
  <si>
    <t>2451-20-733-143</t>
  </si>
  <si>
    <t>2451-20-733-144</t>
  </si>
  <si>
    <t>2451-20-733-145</t>
  </si>
  <si>
    <t>2451-20-733-146</t>
  </si>
  <si>
    <t>2451-20-733-147</t>
  </si>
  <si>
    <t>2451-20-733-148</t>
  </si>
  <si>
    <t>2451-20-733-149</t>
  </si>
  <si>
    <t>2451-20-733-150</t>
  </si>
  <si>
    <t>2451-20-733-151</t>
  </si>
  <si>
    <t>2451-20-733-152</t>
  </si>
  <si>
    <t>2451-20-733-153</t>
  </si>
  <si>
    <t>2451-20-733-154</t>
  </si>
  <si>
    <t>2451-20-733-155</t>
  </si>
  <si>
    <t>2451-20-733-156</t>
  </si>
  <si>
    <t>2451-20-733-157</t>
  </si>
  <si>
    <t>2451-20-733-158</t>
  </si>
  <si>
    <t>2451-20-733-159</t>
  </si>
  <si>
    <t>2451-20-733-160</t>
  </si>
  <si>
    <t>2451-20-733-161</t>
  </si>
  <si>
    <t>2451-20-733-162</t>
  </si>
  <si>
    <t>2451-20-733-163</t>
  </si>
  <si>
    <t>2451-20-733-164</t>
  </si>
  <si>
    <t>2451-20-733-165</t>
  </si>
  <si>
    <t>2451-20-733-166</t>
  </si>
  <si>
    <t>2451-20-733-167</t>
  </si>
  <si>
    <t>2451-20-733-168</t>
  </si>
  <si>
    <t>2451-20-733-169</t>
  </si>
  <si>
    <t>2451-20-733-170</t>
  </si>
  <si>
    <t>2451-20-733-171</t>
  </si>
  <si>
    <t>2451-20-733-172</t>
  </si>
  <si>
    <t>2451-20-733-173</t>
  </si>
  <si>
    <t>2451-20-733-174</t>
  </si>
  <si>
    <t>2451-20-733-176</t>
  </si>
  <si>
    <t>2451-20-733-177</t>
  </si>
  <si>
    <t>2451-20-733-178</t>
  </si>
  <si>
    <t>2451-20-733-179</t>
  </si>
  <si>
    <t>2451-20-733-180</t>
  </si>
  <si>
    <t>2451-20-733-301</t>
  </si>
  <si>
    <t>2451-20-733-302</t>
  </si>
  <si>
    <t>2451-20-733-303</t>
  </si>
  <si>
    <t>2451-20-733-304</t>
  </si>
  <si>
    <t>2451-20-733-305</t>
  </si>
  <si>
    <t>2451-20-733-306</t>
  </si>
  <si>
    <t>2451-20-733-307</t>
  </si>
  <si>
    <t>2451-20-733-308</t>
  </si>
  <si>
    <t>2451-20-733-309</t>
  </si>
  <si>
    <t>2451-20-733-310</t>
  </si>
  <si>
    <t>2451-20-733-311</t>
  </si>
  <si>
    <t>2451-20-733-312</t>
  </si>
  <si>
    <t>2451-20-733-313</t>
  </si>
  <si>
    <t>2451-20-733-314</t>
  </si>
  <si>
    <t>2451-20-733-315</t>
  </si>
  <si>
    <t>2451-20-733-316</t>
  </si>
  <si>
    <t>2451-20-733-317</t>
  </si>
  <si>
    <t>2451-20-733-318</t>
  </si>
  <si>
    <t>PC 403 CS</t>
  </si>
  <si>
    <t>Total failures</t>
  </si>
  <si>
    <t>pass %age</t>
  </si>
  <si>
    <t>Absent</t>
  </si>
  <si>
    <t>Grade S</t>
  </si>
  <si>
    <t>Grade A</t>
  </si>
  <si>
    <t>Grade B</t>
  </si>
  <si>
    <t>Grade C</t>
  </si>
  <si>
    <t>Grade D</t>
  </si>
  <si>
    <t>Grade E</t>
  </si>
  <si>
    <t>Roll No</t>
  </si>
  <si>
    <t>3 (65)</t>
  </si>
  <si>
    <t>Department of CSE</t>
  </si>
  <si>
    <t>B.E Sem-4 DBMS Result Analysis (2021-22)</t>
  </si>
  <si>
    <t>Section-1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</si>
</sst>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Arial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8"/>
      <color theme="1"/>
      <name val="Courier New"/>
      <family val="3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rgb="FFFF0000"/>
      <name val="Noto Sans Symbols"/>
    </font>
    <font>
      <sz val="11"/>
      <color theme="0"/>
      <name val="Calibri"/>
      <family val="2"/>
    </font>
    <font>
      <sz val="11"/>
      <color theme="1"/>
      <name val="Times New Roman"/>
      <family val="1"/>
    </font>
    <font>
      <sz val="7"/>
      <color rgb="FFFF0000"/>
      <name val="Times New Roman"/>
      <family val="1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name val="Arial"/>
      <family val="2"/>
    </font>
    <font>
      <b/>
      <sz val="11"/>
      <color rgb="FF333333"/>
      <name val="Arial"/>
      <family val="2"/>
    </font>
    <font>
      <b/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12"/>
      <color rgb="FF1E1E1E"/>
      <name val="Segoe UI"/>
      <family val="2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1"/>
      <name val="Arial"/>
      <family val="2"/>
    </font>
    <font>
      <sz val="10"/>
      <name val="Arial"/>
      <family val="2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>
      <alignment vertical="center"/>
    </xf>
    <xf numFmtId="0" fontId="3" fillId="0" borderId="0" xfId="0" applyFont="1"/>
    <xf numFmtId="0" fontId="5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10" fillId="0" borderId="4" xfId="0" applyFont="1" applyBorder="1"/>
    <xf numFmtId="0" fontId="9" fillId="0" borderId="4" xfId="0" applyFont="1" applyBorder="1"/>
    <xf numFmtId="0" fontId="11" fillId="0" borderId="0" xfId="0" applyFont="1"/>
    <xf numFmtId="0" fontId="12" fillId="0" borderId="0" xfId="0" applyFont="1"/>
    <xf numFmtId="0" fontId="9" fillId="2" borderId="1" xfId="0" applyFont="1" applyFill="1" applyBorder="1" applyAlignment="1">
      <alignment horizontal="center"/>
    </xf>
    <xf numFmtId="0" fontId="12" fillId="0" borderId="4" xfId="0" applyFont="1" applyBorder="1"/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3" fillId="0" borderId="2" xfId="0" applyFont="1" applyBorder="1"/>
    <xf numFmtId="0" fontId="7" fillId="0" borderId="2" xfId="0" applyFont="1" applyBorder="1"/>
    <xf numFmtId="0" fontId="3" fillId="0" borderId="5" xfId="0" applyFont="1" applyBorder="1" applyAlignment="1">
      <alignment horizontal="center"/>
    </xf>
    <xf numFmtId="0" fontId="14" fillId="0" borderId="11" xfId="0" applyFont="1" applyBorder="1"/>
    <xf numFmtId="0" fontId="14" fillId="0" borderId="12" xfId="0" applyFont="1" applyBorder="1"/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0" applyNumberFormat="1" applyFont="1" applyAlignment="1">
      <alignment vertical="center"/>
    </xf>
    <xf numFmtId="9" fontId="3" fillId="0" borderId="0" xfId="0" applyNumberFormat="1" applyFont="1"/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/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5" fillId="0" borderId="4" xfId="0" applyFont="1" applyBorder="1"/>
    <xf numFmtId="0" fontId="18" fillId="0" borderId="0" xfId="0" applyFont="1"/>
    <xf numFmtId="0" fontId="3" fillId="3" borderId="4" xfId="0" applyFont="1" applyFill="1" applyBorder="1"/>
    <xf numFmtId="0" fontId="12" fillId="3" borderId="4" xfId="0" applyFont="1" applyFill="1" applyBorder="1"/>
    <xf numFmtId="0" fontId="5" fillId="0" borderId="21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23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/>
    <xf numFmtId="0" fontId="5" fillId="0" borderId="2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Font="1" applyAlignment="1"/>
    <xf numFmtId="0" fontId="22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23" fillId="0" borderId="28" xfId="0" applyFont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22" fillId="0" borderId="32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5" fillId="0" borderId="28" xfId="0" applyFont="1" applyBorder="1" applyAlignment="1"/>
    <xf numFmtId="0" fontId="24" fillId="5" borderId="28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/>
    </xf>
    <xf numFmtId="0" fontId="27" fillId="0" borderId="28" xfId="0" applyFont="1" applyBorder="1" applyAlignment="1"/>
    <xf numFmtId="0" fontId="14" fillId="0" borderId="3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0" borderId="19" xfId="0" applyFont="1" applyBorder="1" applyAlignment="1">
      <alignment horizontal="center" wrapText="1"/>
    </xf>
    <xf numFmtId="0" fontId="6" fillId="0" borderId="22" xfId="0" applyFont="1" applyBorder="1"/>
    <xf numFmtId="0" fontId="6" fillId="0" borderId="24" xfId="0" applyFont="1" applyBorder="1"/>
    <xf numFmtId="0" fontId="5" fillId="0" borderId="2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6" fillId="0" borderId="5" xfId="0" applyFont="1" applyBorder="1"/>
    <xf numFmtId="0" fontId="5" fillId="2" borderId="3" xfId="0" applyFont="1" applyFill="1" applyBorder="1" applyAlignment="1">
      <alignment vertical="center"/>
    </xf>
    <xf numFmtId="0" fontId="6" fillId="0" borderId="6" xfId="0" applyFont="1" applyBorder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9" fillId="2" borderId="7" xfId="0" applyFont="1" applyFill="1" applyBorder="1" applyAlignment="1">
      <alignment horizontal="center"/>
    </xf>
    <xf numFmtId="0" fontId="6" fillId="0" borderId="8" xfId="0" applyFont="1" applyBorder="1"/>
    <xf numFmtId="0" fontId="2" fillId="0" borderId="9" xfId="0" applyFont="1" applyBorder="1" applyAlignment="1">
      <alignment horizontal="center" wrapText="1"/>
    </xf>
    <xf numFmtId="0" fontId="6" fillId="0" borderId="10" xfId="0" applyFont="1" applyBorder="1"/>
    <xf numFmtId="0" fontId="14" fillId="0" borderId="11" xfId="0" applyFont="1" applyBorder="1" applyAlignment="1">
      <alignment horizontal="center" wrapText="1"/>
    </xf>
    <xf numFmtId="0" fontId="6" fillId="0" borderId="12" xfId="0" applyFont="1" applyBorder="1"/>
    <xf numFmtId="0" fontId="2" fillId="0" borderId="11" xfId="0" applyFont="1" applyBorder="1" applyAlignment="1">
      <alignment horizontal="center"/>
    </xf>
    <xf numFmtId="0" fontId="5" fillId="0" borderId="26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6" fillId="0" borderId="14" xfId="0" applyFont="1" applyBorder="1"/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0" borderId="13" xfId="0" applyFont="1" applyBorder="1"/>
    <xf numFmtId="0" fontId="5" fillId="0" borderId="28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20" fillId="0" borderId="0" xfId="0" applyFont="1" applyAlignment="1"/>
    <xf numFmtId="0" fontId="3" fillId="0" borderId="5" xfId="0" applyFont="1" applyBorder="1"/>
    <xf numFmtId="0" fontId="27" fillId="0" borderId="36" xfId="0" applyFont="1" applyBorder="1" applyAlignment="1"/>
    <xf numFmtId="0" fontId="25" fillId="0" borderId="36" xfId="0" applyFont="1" applyBorder="1" applyAlignment="1">
      <alignment horizontal="center"/>
    </xf>
    <xf numFmtId="0" fontId="5" fillId="6" borderId="28" xfId="0" applyFont="1" applyFill="1" applyBorder="1" applyAlignment="1">
      <alignment vertical="center"/>
    </xf>
    <xf numFmtId="0" fontId="30" fillId="5" borderId="28" xfId="0" applyFont="1" applyFill="1" applyBorder="1"/>
    <xf numFmtId="0" fontId="31" fillId="0" borderId="35" xfId="0" applyFont="1" applyBorder="1" applyAlignment="1">
      <alignment vertical="center"/>
    </xf>
    <xf numFmtId="0" fontId="32" fillId="5" borderId="36" xfId="0" applyFont="1" applyFill="1" applyBorder="1" applyAlignment="1">
      <alignment horizontal="center" vertical="center"/>
    </xf>
    <xf numFmtId="0" fontId="31" fillId="0" borderId="37" xfId="0" applyFont="1" applyBorder="1" applyAlignment="1">
      <alignment vertical="center"/>
    </xf>
    <xf numFmtId="0" fontId="32" fillId="0" borderId="36" xfId="0" applyFont="1" applyBorder="1" applyAlignment="1">
      <alignment horizontal="center"/>
    </xf>
    <xf numFmtId="0" fontId="31" fillId="0" borderId="33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2" fillId="0" borderId="28" xfId="0" applyFont="1" applyBorder="1" applyAlignment="1">
      <alignment horizontal="center"/>
    </xf>
    <xf numFmtId="0" fontId="12" fillId="0" borderId="28" xfId="0" applyFont="1" applyBorder="1" applyAlignment="1"/>
    <xf numFmtId="0" fontId="31" fillId="0" borderId="28" xfId="0" applyFont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28" fillId="5" borderId="28" xfId="0" applyFont="1" applyFill="1" applyBorder="1" applyAlignment="1">
      <alignment horizontal="center" vertical="center" wrapText="1"/>
    </xf>
    <xf numFmtId="9" fontId="28" fillId="5" borderId="28" xfId="0" applyNumberFormat="1" applyFont="1" applyFill="1" applyBorder="1" applyAlignment="1">
      <alignment horizontal="center" vertical="center" wrapText="1"/>
    </xf>
    <xf numFmtId="0" fontId="29" fillId="5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83"/>
  <sheetViews>
    <sheetView topLeftCell="A189" workbookViewId="0">
      <selection activeCell="A193" sqref="A193:D198"/>
    </sheetView>
  </sheetViews>
  <sheetFormatPr defaultColWidth="12.625" defaultRowHeight="15" customHeight="1"/>
  <cols>
    <col min="1" max="1" width="7.625" customWidth="1"/>
    <col min="2" max="2" width="28.375" customWidth="1"/>
    <col min="3" max="3" width="12.125" customWidth="1"/>
    <col min="4" max="4" width="12.5" customWidth="1"/>
    <col min="5" max="6" width="7.625" customWidth="1"/>
    <col min="7" max="7" width="11.5" customWidth="1"/>
    <col min="8" max="8" width="12.25" customWidth="1"/>
    <col min="9" max="12" width="7.625" customWidth="1"/>
    <col min="13" max="14" width="9.375" customWidth="1"/>
    <col min="15" max="26" width="7.625" customWidth="1"/>
  </cols>
  <sheetData>
    <row r="2" spans="1:7" ht="15.75">
      <c r="B2" s="1" t="s">
        <v>0</v>
      </c>
      <c r="C2" s="2"/>
      <c r="D2" s="2"/>
    </row>
    <row r="3" spans="1:7" ht="15.75">
      <c r="B3" s="2" t="s">
        <v>1</v>
      </c>
      <c r="C3" s="2"/>
      <c r="D3" s="2"/>
    </row>
    <row r="4" spans="1:7" ht="15.75">
      <c r="B4" s="2" t="s">
        <v>2</v>
      </c>
      <c r="C4" s="2"/>
      <c r="D4" s="2"/>
    </row>
    <row r="5" spans="1:7" ht="15.75">
      <c r="B5" s="3" t="s">
        <v>3</v>
      </c>
    </row>
    <row r="6" spans="1:7" ht="15.75">
      <c r="B6" s="1" t="s">
        <v>122</v>
      </c>
      <c r="C6" s="1"/>
      <c r="D6" s="1" t="s">
        <v>118</v>
      </c>
      <c r="E6" s="4"/>
    </row>
    <row r="7" spans="1:7" ht="15.75">
      <c r="B7" s="1" t="s">
        <v>123</v>
      </c>
      <c r="C7" s="1"/>
      <c r="D7" s="1"/>
      <c r="E7" s="4"/>
    </row>
    <row r="8" spans="1:7" ht="15.75">
      <c r="B8" s="1" t="s">
        <v>115</v>
      </c>
      <c r="C8" s="1"/>
      <c r="D8" s="1"/>
      <c r="E8" s="4"/>
    </row>
    <row r="9" spans="1:7" ht="15.75">
      <c r="B9" s="1" t="s">
        <v>117</v>
      </c>
      <c r="C9" s="1" t="s">
        <v>4</v>
      </c>
      <c r="D9" s="1"/>
      <c r="E9" s="4"/>
    </row>
    <row r="10" spans="1:7">
      <c r="B10" s="4"/>
      <c r="C10" s="4"/>
      <c r="D10" s="4"/>
      <c r="E10" s="4"/>
    </row>
    <row r="11" spans="1:7" ht="15.75">
      <c r="B11" s="1" t="s">
        <v>5</v>
      </c>
      <c r="C11" s="114" t="s">
        <v>121</v>
      </c>
      <c r="D11" s="114"/>
      <c r="E11" s="4"/>
    </row>
    <row r="12" spans="1:7" ht="24">
      <c r="C12" s="5"/>
    </row>
    <row r="13" spans="1:7">
      <c r="C13" s="6"/>
    </row>
    <row r="15" spans="1:7" ht="14.25">
      <c r="A15" s="91" t="s">
        <v>6</v>
      </c>
      <c r="B15" s="93" t="s">
        <v>7</v>
      </c>
      <c r="C15" s="7" t="s">
        <v>116</v>
      </c>
      <c r="D15" s="7" t="s">
        <v>116</v>
      </c>
      <c r="E15" s="8"/>
      <c r="F15" s="95"/>
      <c r="G15" s="8"/>
    </row>
    <row r="16" spans="1:7" ht="14.25">
      <c r="A16" s="92"/>
      <c r="B16" s="94"/>
      <c r="C16" s="66" t="s">
        <v>8</v>
      </c>
      <c r="D16" s="7" t="s">
        <v>9</v>
      </c>
      <c r="E16" s="8"/>
      <c r="F16" s="96"/>
      <c r="G16" s="8"/>
    </row>
    <row r="17" spans="1:26" ht="17.25">
      <c r="A17" s="9">
        <v>1</v>
      </c>
      <c r="B17" s="64" t="s">
        <v>124</v>
      </c>
      <c r="C17" s="82">
        <f>IF(D17="S",10,IF(D17="A",9,IF(D17="B",8,IF(D17="C",7,IF(D17="D",6,IF(D17="E",5,))))))</f>
        <v>8</v>
      </c>
      <c r="D17" s="76" t="s">
        <v>12</v>
      </c>
      <c r="E17" s="10"/>
      <c r="F17" s="8"/>
      <c r="G17" s="10"/>
    </row>
    <row r="18" spans="1:26" ht="17.25">
      <c r="A18" s="9">
        <v>2</v>
      </c>
      <c r="B18" s="68" t="s">
        <v>125</v>
      </c>
      <c r="C18" s="82">
        <f t="shared" ref="C18:C81" si="0">IF(D18="S",10,IF(D18="A",9,IF(D18="B",8,IF(D18="C",7,IF(D18="D",6,IF(D18="E",5,))))))</f>
        <v>8</v>
      </c>
      <c r="D18" s="77" t="s">
        <v>12</v>
      </c>
      <c r="E18" s="10"/>
      <c r="F18" s="8"/>
      <c r="G18" s="10"/>
    </row>
    <row r="19" spans="1:26" ht="17.25">
      <c r="A19" s="9">
        <v>3</v>
      </c>
      <c r="B19" s="68" t="s">
        <v>126</v>
      </c>
      <c r="C19" s="82">
        <f t="shared" si="0"/>
        <v>7</v>
      </c>
      <c r="D19" s="77" t="s">
        <v>10</v>
      </c>
      <c r="E19" s="10"/>
      <c r="F19" s="8"/>
      <c r="G19" s="10"/>
    </row>
    <row r="20" spans="1:26" ht="17.25">
      <c r="A20" s="9">
        <v>4</v>
      </c>
      <c r="B20" s="68" t="s">
        <v>127</v>
      </c>
      <c r="C20" s="82">
        <f t="shared" si="0"/>
        <v>8</v>
      </c>
      <c r="D20" s="77" t="s">
        <v>12</v>
      </c>
      <c r="E20" s="10"/>
      <c r="F20" s="8"/>
      <c r="G20" s="10"/>
    </row>
    <row r="21" spans="1:26" ht="15.75" customHeight="1">
      <c r="A21" s="9">
        <v>5</v>
      </c>
      <c r="B21" s="68" t="s">
        <v>128</v>
      </c>
      <c r="C21" s="82">
        <f t="shared" si="0"/>
        <v>0</v>
      </c>
      <c r="D21" s="77" t="s">
        <v>14</v>
      </c>
      <c r="E21" s="12"/>
      <c r="F21" s="13"/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9">
        <v>6</v>
      </c>
      <c r="B22" s="68" t="s">
        <v>129</v>
      </c>
      <c r="C22" s="82">
        <f t="shared" si="0"/>
        <v>8</v>
      </c>
      <c r="D22" s="77" t="s">
        <v>12</v>
      </c>
      <c r="E22" s="10"/>
      <c r="F22" s="8"/>
      <c r="G22" s="10"/>
    </row>
    <row r="23" spans="1:26" ht="15.75" customHeight="1">
      <c r="A23" s="9">
        <v>7</v>
      </c>
      <c r="B23" s="68" t="s">
        <v>130</v>
      </c>
      <c r="C23" s="82">
        <f t="shared" si="0"/>
        <v>9</v>
      </c>
      <c r="D23" s="77" t="s">
        <v>15</v>
      </c>
      <c r="E23" s="10"/>
      <c r="F23" s="8"/>
      <c r="G23" s="10"/>
    </row>
    <row r="24" spans="1:26" ht="15.75" customHeight="1">
      <c r="A24" s="9">
        <v>8</v>
      </c>
      <c r="B24" s="68" t="s">
        <v>131</v>
      </c>
      <c r="C24" s="82">
        <f t="shared" si="0"/>
        <v>9</v>
      </c>
      <c r="D24" s="77" t="s">
        <v>15</v>
      </c>
      <c r="E24" s="10"/>
      <c r="F24" s="8"/>
      <c r="G24" s="10"/>
    </row>
    <row r="25" spans="1:26" ht="15.75" customHeight="1">
      <c r="A25" s="9">
        <v>9</v>
      </c>
      <c r="B25" s="68" t="s">
        <v>132</v>
      </c>
      <c r="C25" s="82">
        <f t="shared" si="0"/>
        <v>8</v>
      </c>
      <c r="D25" s="77" t="s">
        <v>12</v>
      </c>
      <c r="E25" s="10"/>
      <c r="F25" s="8"/>
      <c r="G25" s="10"/>
    </row>
    <row r="26" spans="1:26" ht="15.75" customHeight="1">
      <c r="A26" s="9">
        <v>10</v>
      </c>
      <c r="B26" s="68" t="s">
        <v>133</v>
      </c>
      <c r="C26" s="82">
        <f t="shared" si="0"/>
        <v>8</v>
      </c>
      <c r="D26" s="77" t="s">
        <v>12</v>
      </c>
      <c r="E26" s="10"/>
      <c r="F26" s="8"/>
      <c r="G26" s="10"/>
    </row>
    <row r="27" spans="1:26" ht="15.75" customHeight="1">
      <c r="A27" s="9">
        <v>11</v>
      </c>
      <c r="B27" s="68" t="s">
        <v>134</v>
      </c>
      <c r="C27" s="82">
        <f t="shared" si="0"/>
        <v>8</v>
      </c>
      <c r="D27" s="77" t="s">
        <v>12</v>
      </c>
      <c r="E27" s="10"/>
      <c r="F27" s="8"/>
      <c r="G27" s="10"/>
    </row>
    <row r="28" spans="1:26" ht="15.75" customHeight="1">
      <c r="A28" s="9">
        <v>12</v>
      </c>
      <c r="B28" s="68" t="s">
        <v>135</v>
      </c>
      <c r="C28" s="82">
        <f t="shared" si="0"/>
        <v>8</v>
      </c>
      <c r="D28" s="77" t="s">
        <v>12</v>
      </c>
      <c r="E28" s="10"/>
      <c r="F28" s="8"/>
      <c r="G28" s="10"/>
    </row>
    <row r="29" spans="1:26" ht="15.75" customHeight="1">
      <c r="A29" s="9">
        <v>13</v>
      </c>
      <c r="B29" s="68" t="s">
        <v>136</v>
      </c>
      <c r="C29" s="82">
        <f t="shared" si="0"/>
        <v>8</v>
      </c>
      <c r="D29" s="77" t="s">
        <v>12</v>
      </c>
      <c r="E29" s="10"/>
      <c r="F29" s="8"/>
      <c r="G29" s="10"/>
    </row>
    <row r="30" spans="1:26" ht="15.75" customHeight="1">
      <c r="A30" s="9">
        <v>14</v>
      </c>
      <c r="B30" s="68" t="s">
        <v>137</v>
      </c>
      <c r="C30" s="82">
        <f t="shared" si="0"/>
        <v>10</v>
      </c>
      <c r="D30" s="77" t="s">
        <v>16</v>
      </c>
      <c r="E30" s="10"/>
      <c r="F30" s="8"/>
      <c r="G30" s="10"/>
    </row>
    <row r="31" spans="1:26" ht="15.75" customHeight="1">
      <c r="A31" s="9">
        <v>15</v>
      </c>
      <c r="B31" s="68" t="s">
        <v>138</v>
      </c>
      <c r="C31" s="82">
        <f t="shared" si="0"/>
        <v>10</v>
      </c>
      <c r="D31" s="77" t="s">
        <v>16</v>
      </c>
      <c r="E31" s="10"/>
      <c r="F31" s="8"/>
      <c r="G31" s="10"/>
    </row>
    <row r="32" spans="1:26" ht="15.75" customHeight="1">
      <c r="A32" s="9">
        <v>16</v>
      </c>
      <c r="B32" s="68" t="s">
        <v>139</v>
      </c>
      <c r="C32" s="82">
        <f t="shared" si="0"/>
        <v>10</v>
      </c>
      <c r="D32" s="77" t="s">
        <v>16</v>
      </c>
      <c r="E32" s="10"/>
      <c r="F32" s="8"/>
      <c r="G32" s="10"/>
    </row>
    <row r="33" spans="1:7" ht="15.75" customHeight="1">
      <c r="A33" s="9">
        <v>17</v>
      </c>
      <c r="B33" s="68" t="s">
        <v>140</v>
      </c>
      <c r="C33" s="82">
        <f t="shared" si="0"/>
        <v>8</v>
      </c>
      <c r="D33" s="77" t="s">
        <v>12</v>
      </c>
      <c r="E33" s="10"/>
      <c r="F33" s="8"/>
      <c r="G33" s="10"/>
    </row>
    <row r="34" spans="1:7" ht="15.75" customHeight="1">
      <c r="A34" s="9">
        <v>18</v>
      </c>
      <c r="B34" s="68" t="s">
        <v>141</v>
      </c>
      <c r="C34" s="82">
        <f t="shared" si="0"/>
        <v>7</v>
      </c>
      <c r="D34" s="77" t="s">
        <v>10</v>
      </c>
      <c r="E34" s="10"/>
      <c r="F34" s="8"/>
      <c r="G34" s="10"/>
    </row>
    <row r="35" spans="1:7" ht="15.75" customHeight="1">
      <c r="A35" s="9">
        <v>19</v>
      </c>
      <c r="B35" s="68" t="s">
        <v>142</v>
      </c>
      <c r="C35" s="82">
        <f t="shared" si="0"/>
        <v>9</v>
      </c>
      <c r="D35" s="77" t="s">
        <v>15</v>
      </c>
      <c r="E35" s="10"/>
      <c r="F35" s="8"/>
      <c r="G35" s="10"/>
    </row>
    <row r="36" spans="1:7" ht="15.75" customHeight="1">
      <c r="A36" s="9">
        <v>20</v>
      </c>
      <c r="B36" s="68" t="s">
        <v>143</v>
      </c>
      <c r="C36" s="82">
        <f t="shared" si="0"/>
        <v>7</v>
      </c>
      <c r="D36" s="78" t="s">
        <v>10</v>
      </c>
      <c r="E36" s="10"/>
      <c r="F36" s="8"/>
      <c r="G36" s="10"/>
    </row>
    <row r="37" spans="1:7" ht="15.75" customHeight="1">
      <c r="A37" s="9">
        <v>21</v>
      </c>
      <c r="B37" s="68" t="s">
        <v>144</v>
      </c>
      <c r="C37" s="82">
        <f t="shared" si="0"/>
        <v>8</v>
      </c>
      <c r="D37" s="77" t="s">
        <v>12</v>
      </c>
      <c r="E37" s="10"/>
      <c r="F37" s="8"/>
      <c r="G37" s="10"/>
    </row>
    <row r="38" spans="1:7" ht="15.75" customHeight="1">
      <c r="A38" s="9">
        <v>22</v>
      </c>
      <c r="B38" s="68" t="s">
        <v>145</v>
      </c>
      <c r="C38" s="82">
        <f t="shared" si="0"/>
        <v>8</v>
      </c>
      <c r="D38" s="77" t="s">
        <v>12</v>
      </c>
      <c r="E38" s="10"/>
      <c r="F38" s="8"/>
      <c r="G38" s="10"/>
    </row>
    <row r="39" spans="1:7" ht="15.75" customHeight="1">
      <c r="A39" s="9">
        <v>23</v>
      </c>
      <c r="B39" s="72" t="s">
        <v>146</v>
      </c>
      <c r="C39" s="82">
        <f t="shared" si="0"/>
        <v>7</v>
      </c>
      <c r="D39" s="77" t="s">
        <v>10</v>
      </c>
      <c r="E39" s="10"/>
      <c r="F39" s="8"/>
      <c r="G39" s="10"/>
    </row>
    <row r="40" spans="1:7" ht="15.75" customHeight="1">
      <c r="A40" s="9">
        <v>24</v>
      </c>
      <c r="B40" s="75" t="s">
        <v>147</v>
      </c>
      <c r="C40" s="82">
        <f t="shared" si="0"/>
        <v>8</v>
      </c>
      <c r="D40" s="79" t="s">
        <v>12</v>
      </c>
      <c r="E40" s="10"/>
      <c r="F40" s="8"/>
      <c r="G40" s="10"/>
    </row>
    <row r="41" spans="1:7" ht="15.75" customHeight="1">
      <c r="A41" s="9">
        <v>25</v>
      </c>
      <c r="B41" s="75" t="s">
        <v>148</v>
      </c>
      <c r="C41" s="82">
        <f t="shared" si="0"/>
        <v>8</v>
      </c>
      <c r="D41" s="79" t="s">
        <v>12</v>
      </c>
      <c r="E41" s="10"/>
      <c r="F41" s="8"/>
      <c r="G41" s="10"/>
    </row>
    <row r="42" spans="1:7" ht="15.75" customHeight="1">
      <c r="A42" s="9">
        <v>26</v>
      </c>
      <c r="B42" s="75" t="s">
        <v>149</v>
      </c>
      <c r="C42" s="82">
        <f t="shared" si="0"/>
        <v>8</v>
      </c>
      <c r="D42" s="79" t="s">
        <v>12</v>
      </c>
      <c r="E42" s="10"/>
      <c r="F42" s="8"/>
      <c r="G42" s="10"/>
    </row>
    <row r="43" spans="1:7" ht="15.75" customHeight="1">
      <c r="A43" s="9">
        <v>27</v>
      </c>
      <c r="B43" s="74" t="s">
        <v>150</v>
      </c>
      <c r="C43" s="82">
        <f t="shared" si="0"/>
        <v>8</v>
      </c>
      <c r="D43" s="79" t="s">
        <v>12</v>
      </c>
      <c r="E43" s="10"/>
      <c r="F43" s="8"/>
      <c r="G43" s="10"/>
    </row>
    <row r="44" spans="1:7" ht="15.75" customHeight="1">
      <c r="A44" s="9">
        <v>28</v>
      </c>
      <c r="B44" s="74" t="s">
        <v>151</v>
      </c>
      <c r="C44" s="82">
        <f t="shared" si="0"/>
        <v>8</v>
      </c>
      <c r="D44" s="79" t="s">
        <v>12</v>
      </c>
      <c r="E44" s="10"/>
      <c r="F44" s="8"/>
      <c r="G44" s="10"/>
    </row>
    <row r="45" spans="1:7" ht="15.75" customHeight="1">
      <c r="A45" s="9">
        <v>29</v>
      </c>
      <c r="B45" s="74" t="s">
        <v>152</v>
      </c>
      <c r="C45" s="82">
        <f t="shared" si="0"/>
        <v>7</v>
      </c>
      <c r="D45" s="79" t="s">
        <v>10</v>
      </c>
      <c r="E45" s="10"/>
      <c r="F45" s="8"/>
      <c r="G45" s="10"/>
    </row>
    <row r="46" spans="1:7" ht="15.75" customHeight="1">
      <c r="A46" s="9">
        <v>30</v>
      </c>
      <c r="B46" s="74" t="s">
        <v>153</v>
      </c>
      <c r="C46" s="82">
        <f t="shared" si="0"/>
        <v>6</v>
      </c>
      <c r="D46" s="80" t="s">
        <v>11</v>
      </c>
      <c r="E46" s="10"/>
      <c r="F46" s="8"/>
      <c r="G46" s="10"/>
    </row>
    <row r="47" spans="1:7" ht="15.75" customHeight="1">
      <c r="A47" s="9">
        <v>31</v>
      </c>
      <c r="B47" s="74" t="s">
        <v>154</v>
      </c>
      <c r="C47" s="82">
        <f t="shared" si="0"/>
        <v>7</v>
      </c>
      <c r="D47" s="79" t="s">
        <v>10</v>
      </c>
      <c r="E47" s="10"/>
      <c r="F47" s="8"/>
      <c r="G47" s="10"/>
    </row>
    <row r="48" spans="1:7" ht="15.75" customHeight="1">
      <c r="A48" s="9">
        <v>32</v>
      </c>
      <c r="B48" s="74" t="s">
        <v>155</v>
      </c>
      <c r="C48" s="82">
        <f t="shared" si="0"/>
        <v>8</v>
      </c>
      <c r="D48" s="79" t="s">
        <v>12</v>
      </c>
      <c r="E48" s="10"/>
      <c r="F48" s="8"/>
      <c r="G48" s="10"/>
    </row>
    <row r="49" spans="1:7" ht="15.75" customHeight="1">
      <c r="A49" s="9">
        <v>33</v>
      </c>
      <c r="B49" s="74" t="s">
        <v>156</v>
      </c>
      <c r="C49" s="82">
        <f t="shared" si="0"/>
        <v>8</v>
      </c>
      <c r="D49" s="79" t="s">
        <v>12</v>
      </c>
      <c r="E49" s="10"/>
      <c r="F49" s="8"/>
      <c r="G49" s="10"/>
    </row>
    <row r="50" spans="1:7" ht="15.75" customHeight="1">
      <c r="A50" s="9">
        <v>34</v>
      </c>
      <c r="B50" s="74" t="s">
        <v>157</v>
      </c>
      <c r="C50" s="82">
        <f t="shared" si="0"/>
        <v>8</v>
      </c>
      <c r="D50" s="79" t="s">
        <v>12</v>
      </c>
      <c r="E50" s="10"/>
      <c r="F50" s="8"/>
      <c r="G50" s="10"/>
    </row>
    <row r="51" spans="1:7" ht="15.75" customHeight="1">
      <c r="A51" s="9">
        <v>35</v>
      </c>
      <c r="B51" s="74" t="s">
        <v>158</v>
      </c>
      <c r="C51" s="82">
        <f t="shared" si="0"/>
        <v>8</v>
      </c>
      <c r="D51" s="79" t="s">
        <v>12</v>
      </c>
      <c r="E51" s="10"/>
      <c r="F51" s="8"/>
      <c r="G51" s="10"/>
    </row>
    <row r="52" spans="1:7" ht="15.75" customHeight="1">
      <c r="A52" s="9">
        <v>36</v>
      </c>
      <c r="B52" s="74" t="s">
        <v>159</v>
      </c>
      <c r="C52" s="82">
        <f t="shared" si="0"/>
        <v>9</v>
      </c>
      <c r="D52" s="80" t="s">
        <v>15</v>
      </c>
      <c r="E52" s="10"/>
      <c r="F52" s="8"/>
      <c r="G52" s="10"/>
    </row>
    <row r="53" spans="1:7" ht="15.75" customHeight="1">
      <c r="A53" s="9">
        <v>37</v>
      </c>
      <c r="B53" s="74" t="s">
        <v>160</v>
      </c>
      <c r="C53" s="82">
        <f t="shared" si="0"/>
        <v>8</v>
      </c>
      <c r="D53" s="79" t="s">
        <v>12</v>
      </c>
      <c r="E53" s="10"/>
      <c r="F53" s="8"/>
      <c r="G53" s="10"/>
    </row>
    <row r="54" spans="1:7" ht="15.75" customHeight="1">
      <c r="A54" s="9">
        <v>38</v>
      </c>
      <c r="B54" s="74" t="s">
        <v>161</v>
      </c>
      <c r="C54" s="82">
        <f t="shared" si="0"/>
        <v>8</v>
      </c>
      <c r="D54" s="79" t="s">
        <v>12</v>
      </c>
      <c r="E54" s="10"/>
      <c r="F54" s="8"/>
      <c r="G54" s="10"/>
    </row>
    <row r="55" spans="1:7" ht="15.75" customHeight="1">
      <c r="A55" s="9">
        <v>39</v>
      </c>
      <c r="B55" s="74" t="s">
        <v>162</v>
      </c>
      <c r="C55" s="82">
        <f t="shared" si="0"/>
        <v>7</v>
      </c>
      <c r="D55" s="79" t="s">
        <v>10</v>
      </c>
      <c r="E55" s="10"/>
      <c r="F55" s="8"/>
      <c r="G55" s="10"/>
    </row>
    <row r="56" spans="1:7" ht="15.75" customHeight="1">
      <c r="A56" s="9">
        <v>40</v>
      </c>
      <c r="B56" s="74" t="s">
        <v>163</v>
      </c>
      <c r="C56" s="82">
        <f t="shared" si="0"/>
        <v>5</v>
      </c>
      <c r="D56" s="79" t="s">
        <v>13</v>
      </c>
      <c r="E56" s="10"/>
      <c r="F56" s="8"/>
      <c r="G56" s="10"/>
    </row>
    <row r="57" spans="1:7" ht="15.75" customHeight="1">
      <c r="A57" s="9">
        <v>41</v>
      </c>
      <c r="B57" s="74" t="s">
        <v>164</v>
      </c>
      <c r="C57" s="82">
        <f t="shared" si="0"/>
        <v>5</v>
      </c>
      <c r="D57" s="79" t="s">
        <v>13</v>
      </c>
      <c r="E57" s="10"/>
      <c r="F57" s="8"/>
      <c r="G57" s="10"/>
    </row>
    <row r="58" spans="1:7" ht="15.75" customHeight="1">
      <c r="A58" s="9">
        <v>42</v>
      </c>
      <c r="B58" s="73" t="s">
        <v>165</v>
      </c>
      <c r="C58" s="82">
        <f t="shared" si="0"/>
        <v>7</v>
      </c>
      <c r="D58" s="79" t="s">
        <v>10</v>
      </c>
      <c r="E58" s="10"/>
      <c r="F58" s="8"/>
      <c r="G58" s="10"/>
    </row>
    <row r="59" spans="1:7" ht="15.75" customHeight="1">
      <c r="A59" s="9">
        <v>43</v>
      </c>
      <c r="B59" s="68" t="s">
        <v>166</v>
      </c>
      <c r="C59" s="82">
        <f t="shared" si="0"/>
        <v>7</v>
      </c>
      <c r="D59" s="79" t="s">
        <v>10</v>
      </c>
      <c r="E59" s="10"/>
      <c r="F59" s="8"/>
      <c r="G59" s="10"/>
    </row>
    <row r="60" spans="1:7" ht="15.75" customHeight="1">
      <c r="A60" s="9">
        <v>44</v>
      </c>
      <c r="B60" s="68" t="s">
        <v>167</v>
      </c>
      <c r="C60" s="82">
        <f t="shared" si="0"/>
        <v>6</v>
      </c>
      <c r="D60" s="79" t="s">
        <v>11</v>
      </c>
      <c r="E60" s="10"/>
      <c r="F60" s="8"/>
      <c r="G60" s="10"/>
    </row>
    <row r="61" spans="1:7" ht="15.75" customHeight="1">
      <c r="A61" s="9">
        <v>45</v>
      </c>
      <c r="B61" s="68" t="s">
        <v>168</v>
      </c>
      <c r="C61" s="82">
        <f t="shared" si="0"/>
        <v>6</v>
      </c>
      <c r="D61" s="79" t="s">
        <v>11</v>
      </c>
      <c r="E61" s="10"/>
      <c r="F61" s="8"/>
      <c r="G61" s="10"/>
    </row>
    <row r="62" spans="1:7" ht="15.75" customHeight="1">
      <c r="A62" s="9">
        <v>46</v>
      </c>
      <c r="B62" s="68" t="s">
        <v>169</v>
      </c>
      <c r="C62" s="82">
        <f t="shared" si="0"/>
        <v>5</v>
      </c>
      <c r="D62" s="79" t="s">
        <v>13</v>
      </c>
      <c r="E62" s="10"/>
      <c r="F62" s="8"/>
      <c r="G62" s="10"/>
    </row>
    <row r="63" spans="1:7" ht="15.75" customHeight="1">
      <c r="A63" s="9">
        <v>47</v>
      </c>
      <c r="B63" s="68" t="s">
        <v>170</v>
      </c>
      <c r="C63" s="82">
        <f t="shared" si="0"/>
        <v>5</v>
      </c>
      <c r="D63" s="79" t="s">
        <v>13</v>
      </c>
      <c r="E63" s="10"/>
      <c r="F63" s="8"/>
      <c r="G63" s="10"/>
    </row>
    <row r="64" spans="1:7" ht="15.75" customHeight="1">
      <c r="A64" s="9">
        <v>48</v>
      </c>
      <c r="B64" s="68" t="s">
        <v>171</v>
      </c>
      <c r="C64" s="82">
        <f t="shared" si="0"/>
        <v>5</v>
      </c>
      <c r="D64" s="79" t="s">
        <v>13</v>
      </c>
      <c r="E64" s="10"/>
      <c r="F64" s="8"/>
      <c r="G64" s="10"/>
    </row>
    <row r="65" spans="1:26" ht="15.75" customHeight="1">
      <c r="A65" s="9">
        <v>49</v>
      </c>
      <c r="B65" s="68" t="s">
        <v>172</v>
      </c>
      <c r="C65" s="82">
        <f t="shared" si="0"/>
        <v>6</v>
      </c>
      <c r="D65" s="79" t="s">
        <v>11</v>
      </c>
      <c r="E65" s="10"/>
      <c r="F65" s="8"/>
      <c r="G65" s="10"/>
    </row>
    <row r="66" spans="1:26" ht="15.75" customHeight="1">
      <c r="A66" s="9">
        <v>50</v>
      </c>
      <c r="B66" s="68" t="s">
        <v>173</v>
      </c>
      <c r="C66" s="82">
        <f t="shared" si="0"/>
        <v>5</v>
      </c>
      <c r="D66" s="79" t="s">
        <v>13</v>
      </c>
      <c r="E66" s="10"/>
      <c r="F66" s="8"/>
      <c r="G66" s="10"/>
    </row>
    <row r="67" spans="1:26" ht="15.75" customHeight="1">
      <c r="A67" s="9">
        <v>51</v>
      </c>
      <c r="B67" s="68" t="s">
        <v>174</v>
      </c>
      <c r="C67" s="82">
        <f t="shared" si="0"/>
        <v>7</v>
      </c>
      <c r="D67" s="79" t="s">
        <v>10</v>
      </c>
      <c r="E67" s="10"/>
      <c r="F67" s="8"/>
      <c r="G67" s="10"/>
    </row>
    <row r="68" spans="1:26" ht="15.75" customHeight="1">
      <c r="A68" s="9">
        <v>52</v>
      </c>
      <c r="B68" s="68" t="s">
        <v>175</v>
      </c>
      <c r="C68" s="82">
        <f t="shared" si="0"/>
        <v>8</v>
      </c>
      <c r="D68" s="79" t="s">
        <v>12</v>
      </c>
      <c r="E68" s="10"/>
      <c r="F68" s="8"/>
      <c r="G68" s="10"/>
    </row>
    <row r="69" spans="1:26" ht="15.75" customHeight="1">
      <c r="A69" s="9">
        <v>53</v>
      </c>
      <c r="B69" s="68" t="s">
        <v>176</v>
      </c>
      <c r="C69" s="82">
        <f t="shared" si="0"/>
        <v>9</v>
      </c>
      <c r="D69" s="79" t="s">
        <v>15</v>
      </c>
      <c r="E69" s="10"/>
      <c r="F69" s="8"/>
      <c r="G69" s="10"/>
    </row>
    <row r="70" spans="1:26" ht="15.75" customHeight="1">
      <c r="A70" s="9">
        <v>54</v>
      </c>
      <c r="B70" s="68" t="s">
        <v>177</v>
      </c>
      <c r="C70" s="82">
        <f t="shared" si="0"/>
        <v>7</v>
      </c>
      <c r="D70" s="79" t="s">
        <v>10</v>
      </c>
      <c r="E70" s="10"/>
      <c r="F70" s="8"/>
      <c r="G70" s="10"/>
    </row>
    <row r="71" spans="1:26" ht="15.75" customHeight="1">
      <c r="A71" s="9">
        <v>55</v>
      </c>
      <c r="B71" s="68" t="s">
        <v>178</v>
      </c>
      <c r="C71" s="82">
        <f t="shared" si="0"/>
        <v>6</v>
      </c>
      <c r="D71" s="79" t="s">
        <v>11</v>
      </c>
      <c r="E71" s="12"/>
      <c r="F71" s="13"/>
      <c r="G71" s="1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9">
        <v>56</v>
      </c>
      <c r="B72" s="68" t="s">
        <v>179</v>
      </c>
      <c r="C72" s="82">
        <f t="shared" si="0"/>
        <v>7</v>
      </c>
      <c r="D72" s="79" t="s">
        <v>10</v>
      </c>
      <c r="E72" s="10"/>
      <c r="F72" s="8"/>
      <c r="G72" s="10"/>
    </row>
    <row r="73" spans="1:26" ht="15.75" customHeight="1">
      <c r="A73" s="9">
        <v>57</v>
      </c>
      <c r="B73" s="68" t="s">
        <v>180</v>
      </c>
      <c r="C73" s="82">
        <f t="shared" si="0"/>
        <v>9</v>
      </c>
      <c r="D73" s="79" t="s">
        <v>15</v>
      </c>
      <c r="E73" s="10"/>
      <c r="F73" s="8"/>
      <c r="G73" s="10"/>
    </row>
    <row r="74" spans="1:26" ht="15.75" customHeight="1">
      <c r="A74" s="9">
        <v>58</v>
      </c>
      <c r="B74" s="68" t="s">
        <v>181</v>
      </c>
      <c r="C74" s="82">
        <f t="shared" si="0"/>
        <v>8</v>
      </c>
      <c r="D74" s="79" t="s">
        <v>12</v>
      </c>
      <c r="E74" s="10"/>
      <c r="F74" s="8"/>
      <c r="G74" s="10"/>
    </row>
    <row r="75" spans="1:26" ht="15.75" customHeight="1">
      <c r="A75" s="9">
        <v>59</v>
      </c>
      <c r="B75" s="68" t="s">
        <v>182</v>
      </c>
      <c r="C75" s="82">
        <f t="shared" si="0"/>
        <v>9</v>
      </c>
      <c r="D75" s="79" t="s">
        <v>15</v>
      </c>
      <c r="E75" s="10"/>
      <c r="F75" s="8"/>
      <c r="G75" s="10"/>
    </row>
    <row r="76" spans="1:26" ht="15.75" customHeight="1">
      <c r="A76" s="9">
        <v>60</v>
      </c>
      <c r="B76" s="68" t="s">
        <v>183</v>
      </c>
      <c r="C76" s="82">
        <f t="shared" si="0"/>
        <v>8</v>
      </c>
      <c r="D76" s="79" t="s">
        <v>12</v>
      </c>
      <c r="E76" s="10"/>
      <c r="F76" s="8"/>
      <c r="G76" s="10"/>
    </row>
    <row r="77" spans="1:26" ht="15.75" customHeight="1">
      <c r="A77" s="9">
        <v>61</v>
      </c>
      <c r="B77" s="68" t="s">
        <v>184</v>
      </c>
      <c r="C77" s="82">
        <f t="shared" si="0"/>
        <v>6</v>
      </c>
      <c r="D77" s="79" t="s">
        <v>11</v>
      </c>
      <c r="E77" s="10"/>
      <c r="F77" s="8"/>
      <c r="G77" s="10"/>
    </row>
    <row r="78" spans="1:26" ht="15.75" customHeight="1">
      <c r="A78" s="9">
        <v>62</v>
      </c>
      <c r="B78" s="68" t="s">
        <v>185</v>
      </c>
      <c r="C78" s="82">
        <f t="shared" si="0"/>
        <v>9</v>
      </c>
      <c r="D78" s="79" t="s">
        <v>15</v>
      </c>
      <c r="E78" s="10"/>
      <c r="F78" s="8"/>
      <c r="G78" s="10"/>
    </row>
    <row r="79" spans="1:26" ht="15.75" customHeight="1">
      <c r="A79" s="9">
        <v>63</v>
      </c>
      <c r="B79" s="68" t="s">
        <v>186</v>
      </c>
      <c r="C79" s="82">
        <f t="shared" si="0"/>
        <v>8</v>
      </c>
      <c r="D79" s="79" t="s">
        <v>12</v>
      </c>
      <c r="E79" s="10"/>
      <c r="F79" s="8"/>
      <c r="G79" s="10"/>
    </row>
    <row r="80" spans="1:26" ht="15.75" customHeight="1">
      <c r="A80" s="9">
        <v>64</v>
      </c>
      <c r="B80" s="68" t="s">
        <v>187</v>
      </c>
      <c r="C80" s="82">
        <f t="shared" si="0"/>
        <v>8</v>
      </c>
      <c r="D80" s="79" t="s">
        <v>12</v>
      </c>
      <c r="E80" s="10"/>
      <c r="F80" s="8"/>
      <c r="G80" s="10"/>
    </row>
    <row r="81" spans="1:26" ht="15.75" customHeight="1">
      <c r="A81" s="9">
        <v>65</v>
      </c>
      <c r="B81" s="68" t="s">
        <v>188</v>
      </c>
      <c r="C81" s="82">
        <f t="shared" si="0"/>
        <v>8</v>
      </c>
      <c r="D81" s="79" t="s">
        <v>12</v>
      </c>
      <c r="E81" s="10"/>
      <c r="F81" s="8"/>
      <c r="G81" s="10"/>
    </row>
    <row r="82" spans="1:26" ht="15.75" customHeight="1">
      <c r="A82" s="9">
        <v>66</v>
      </c>
      <c r="B82" s="68" t="s">
        <v>189</v>
      </c>
      <c r="C82" s="82">
        <f t="shared" ref="C82:C145" si="1">IF(D82="S",10,IF(D82="A",9,IF(D82="B",8,IF(D82="C",7,IF(D82="D",6,IF(D82="E",5,))))))</f>
        <v>7</v>
      </c>
      <c r="D82" s="79" t="s">
        <v>10</v>
      </c>
      <c r="E82" s="10"/>
      <c r="F82" s="8"/>
      <c r="G82" s="10"/>
    </row>
    <row r="83" spans="1:26" ht="15.75" customHeight="1">
      <c r="A83" s="9">
        <v>67</v>
      </c>
      <c r="B83" s="68" t="s">
        <v>190</v>
      </c>
      <c r="C83" s="82">
        <f t="shared" si="1"/>
        <v>7</v>
      </c>
      <c r="D83" s="79" t="s">
        <v>10</v>
      </c>
      <c r="E83" s="10"/>
      <c r="F83" s="8"/>
      <c r="G83" s="10"/>
    </row>
    <row r="84" spans="1:26" ht="15.75" customHeight="1">
      <c r="A84" s="9">
        <v>68</v>
      </c>
      <c r="B84" s="68" t="s">
        <v>191</v>
      </c>
      <c r="C84" s="82">
        <f t="shared" si="1"/>
        <v>7</v>
      </c>
      <c r="D84" s="79" t="s">
        <v>10</v>
      </c>
      <c r="E84" s="10"/>
      <c r="F84" s="8"/>
      <c r="G84" s="10"/>
    </row>
    <row r="85" spans="1:26" ht="15.75" customHeight="1">
      <c r="A85" s="9">
        <v>69</v>
      </c>
      <c r="B85" s="68" t="s">
        <v>192</v>
      </c>
      <c r="C85" s="82">
        <f t="shared" si="1"/>
        <v>7</v>
      </c>
      <c r="D85" s="79" t="s">
        <v>10</v>
      </c>
      <c r="E85" s="10"/>
      <c r="F85" s="8"/>
      <c r="G85" s="10"/>
    </row>
    <row r="86" spans="1:26" ht="15.75" customHeight="1">
      <c r="A86" s="9">
        <v>70</v>
      </c>
      <c r="B86" s="68" t="s">
        <v>193</v>
      </c>
      <c r="C86" s="82">
        <f t="shared" si="1"/>
        <v>7</v>
      </c>
      <c r="D86" s="79" t="s">
        <v>10</v>
      </c>
      <c r="E86" s="10"/>
      <c r="F86" s="8"/>
      <c r="G86" s="10"/>
    </row>
    <row r="87" spans="1:26" ht="15.75" customHeight="1">
      <c r="A87" s="9">
        <v>71</v>
      </c>
      <c r="B87" s="68" t="s">
        <v>194</v>
      </c>
      <c r="C87" s="82">
        <f t="shared" si="1"/>
        <v>7</v>
      </c>
      <c r="D87" s="79" t="s">
        <v>10</v>
      </c>
      <c r="E87" s="10"/>
      <c r="F87" s="8"/>
      <c r="G87" s="10"/>
    </row>
    <row r="88" spans="1:26" ht="15.75" customHeight="1">
      <c r="A88" s="9">
        <v>72</v>
      </c>
      <c r="B88" s="68" t="s">
        <v>195</v>
      </c>
      <c r="C88" s="82">
        <f t="shared" si="1"/>
        <v>6</v>
      </c>
      <c r="D88" s="79" t="s">
        <v>11</v>
      </c>
      <c r="E88" s="10"/>
      <c r="F88" s="8"/>
      <c r="G88" s="10"/>
    </row>
    <row r="89" spans="1:26" ht="15.75" customHeight="1">
      <c r="A89" s="9">
        <v>73</v>
      </c>
      <c r="B89" s="68" t="s">
        <v>196</v>
      </c>
      <c r="C89" s="82">
        <f t="shared" si="1"/>
        <v>7</v>
      </c>
      <c r="D89" s="79" t="s">
        <v>10</v>
      </c>
      <c r="E89" s="10"/>
      <c r="F89" s="8"/>
      <c r="G89" s="10"/>
    </row>
    <row r="90" spans="1:26" ht="15.75" customHeight="1">
      <c r="A90" s="9">
        <v>74</v>
      </c>
      <c r="B90" s="68" t="s">
        <v>197</v>
      </c>
      <c r="C90" s="82">
        <f t="shared" si="1"/>
        <v>6</v>
      </c>
      <c r="D90" s="79" t="s">
        <v>11</v>
      </c>
      <c r="E90" s="10"/>
      <c r="F90" s="8"/>
      <c r="G90" s="10"/>
    </row>
    <row r="91" spans="1:26" ht="15.75" customHeight="1">
      <c r="A91" s="9">
        <v>75</v>
      </c>
      <c r="B91" s="68" t="s">
        <v>198</v>
      </c>
      <c r="C91" s="82">
        <f t="shared" si="1"/>
        <v>8</v>
      </c>
      <c r="D91" s="79" t="s">
        <v>12</v>
      </c>
      <c r="E91" s="12"/>
      <c r="F91" s="13"/>
      <c r="G91" s="12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9">
        <v>76</v>
      </c>
      <c r="B92" s="68" t="s">
        <v>199</v>
      </c>
      <c r="C92" s="82">
        <f t="shared" si="1"/>
        <v>8</v>
      </c>
      <c r="D92" s="79" t="s">
        <v>12</v>
      </c>
      <c r="E92" s="10"/>
      <c r="F92" s="8"/>
      <c r="G92" s="10"/>
    </row>
    <row r="93" spans="1:26" ht="15.75" customHeight="1">
      <c r="A93" s="9">
        <v>77</v>
      </c>
      <c r="B93" s="68" t="s">
        <v>200</v>
      </c>
      <c r="C93" s="82">
        <f t="shared" si="1"/>
        <v>8</v>
      </c>
      <c r="D93" s="79" t="s">
        <v>12</v>
      </c>
      <c r="E93" s="10"/>
      <c r="F93" s="8"/>
      <c r="G93" s="10"/>
    </row>
    <row r="94" spans="1:26" ht="15.75" customHeight="1">
      <c r="A94" s="9">
        <v>78</v>
      </c>
      <c r="B94" s="68" t="s">
        <v>201</v>
      </c>
      <c r="C94" s="82">
        <f t="shared" si="1"/>
        <v>7</v>
      </c>
      <c r="D94" s="79" t="s">
        <v>10</v>
      </c>
      <c r="E94" s="10"/>
      <c r="F94" s="8"/>
      <c r="G94" s="10"/>
    </row>
    <row r="95" spans="1:26" ht="15.75" customHeight="1">
      <c r="A95" s="9">
        <v>79</v>
      </c>
      <c r="B95" s="68" t="s">
        <v>202</v>
      </c>
      <c r="C95" s="82">
        <f t="shared" si="1"/>
        <v>6</v>
      </c>
      <c r="D95" s="79" t="s">
        <v>11</v>
      </c>
      <c r="E95" s="10"/>
      <c r="F95" s="8"/>
      <c r="G95" s="10"/>
    </row>
    <row r="96" spans="1:26" ht="15.75" customHeight="1">
      <c r="A96" s="9">
        <v>80</v>
      </c>
      <c r="B96" s="68" t="s">
        <v>203</v>
      </c>
      <c r="C96" s="82">
        <f t="shared" si="1"/>
        <v>5</v>
      </c>
      <c r="D96" s="79" t="s">
        <v>13</v>
      </c>
      <c r="E96" s="10"/>
      <c r="F96" s="8"/>
      <c r="G96" s="10"/>
    </row>
    <row r="97" spans="1:26" ht="15.75" customHeight="1">
      <c r="A97" s="9">
        <v>81</v>
      </c>
      <c r="B97" s="68" t="s">
        <v>204</v>
      </c>
      <c r="C97" s="82">
        <f t="shared" si="1"/>
        <v>6</v>
      </c>
      <c r="D97" s="79" t="s">
        <v>11</v>
      </c>
      <c r="E97" s="10"/>
      <c r="F97" s="8"/>
      <c r="G97" s="10"/>
    </row>
    <row r="98" spans="1:26" ht="15.75" customHeight="1">
      <c r="A98" s="9">
        <v>82</v>
      </c>
      <c r="B98" s="68" t="s">
        <v>205</v>
      </c>
      <c r="C98" s="82">
        <f t="shared" si="1"/>
        <v>7</v>
      </c>
      <c r="D98" s="79" t="s">
        <v>10</v>
      </c>
      <c r="E98" s="10"/>
      <c r="F98" s="8"/>
      <c r="G98" s="10"/>
    </row>
    <row r="99" spans="1:26" ht="15.75" customHeight="1">
      <c r="A99" s="9">
        <v>83</v>
      </c>
      <c r="B99" s="68" t="s">
        <v>206</v>
      </c>
      <c r="C99" s="82">
        <f t="shared" si="1"/>
        <v>8</v>
      </c>
      <c r="D99" s="79" t="s">
        <v>12</v>
      </c>
      <c r="E99" s="10"/>
      <c r="F99" s="8"/>
      <c r="G99" s="10"/>
    </row>
    <row r="100" spans="1:26" ht="15.75" customHeight="1">
      <c r="A100" s="9">
        <v>84</v>
      </c>
      <c r="B100" s="68" t="s">
        <v>207</v>
      </c>
      <c r="C100" s="82">
        <f t="shared" si="1"/>
        <v>0</v>
      </c>
      <c r="D100" s="79" t="s">
        <v>14</v>
      </c>
      <c r="E100" s="10"/>
      <c r="F100" s="8"/>
      <c r="G100" s="10"/>
    </row>
    <row r="101" spans="1:26" ht="15.75" customHeight="1">
      <c r="A101" s="9">
        <v>85</v>
      </c>
      <c r="B101" s="68" t="s">
        <v>208</v>
      </c>
      <c r="C101" s="82">
        <f t="shared" si="1"/>
        <v>7</v>
      </c>
      <c r="D101" s="79" t="s">
        <v>10</v>
      </c>
      <c r="E101" s="10"/>
      <c r="F101" s="8"/>
      <c r="G101" s="10"/>
    </row>
    <row r="102" spans="1:26" ht="15.75" customHeight="1">
      <c r="A102" s="9">
        <v>86</v>
      </c>
      <c r="B102" s="68" t="s">
        <v>209</v>
      </c>
      <c r="C102" s="82">
        <f t="shared" si="1"/>
        <v>6</v>
      </c>
      <c r="D102" s="79" t="s">
        <v>11</v>
      </c>
      <c r="E102" s="10"/>
      <c r="F102" s="8"/>
      <c r="G102" s="10"/>
    </row>
    <row r="103" spans="1:26" ht="15.75" customHeight="1">
      <c r="A103" s="9">
        <v>87</v>
      </c>
      <c r="B103" s="68" t="s">
        <v>210</v>
      </c>
      <c r="C103" s="82">
        <f t="shared" si="1"/>
        <v>7</v>
      </c>
      <c r="D103" s="79" t="s">
        <v>10</v>
      </c>
      <c r="E103" s="10"/>
      <c r="F103" s="8"/>
      <c r="G103" s="10"/>
    </row>
    <row r="104" spans="1:26" ht="15.75" customHeight="1">
      <c r="A104" s="9">
        <v>88</v>
      </c>
      <c r="B104" s="68" t="s">
        <v>211</v>
      </c>
      <c r="C104" s="82">
        <f t="shared" si="1"/>
        <v>7</v>
      </c>
      <c r="D104" s="79" t="s">
        <v>10</v>
      </c>
      <c r="E104" s="10"/>
      <c r="F104" s="8"/>
      <c r="G104" s="10"/>
    </row>
    <row r="105" spans="1:26" ht="15.75" customHeight="1">
      <c r="A105" s="9">
        <v>89</v>
      </c>
      <c r="B105" s="68" t="s">
        <v>212</v>
      </c>
      <c r="C105" s="82">
        <f t="shared" si="1"/>
        <v>7</v>
      </c>
      <c r="D105" s="79" t="s">
        <v>10</v>
      </c>
      <c r="E105" s="10"/>
      <c r="F105" s="8"/>
      <c r="G105" s="10"/>
    </row>
    <row r="106" spans="1:26" ht="15.75" customHeight="1">
      <c r="A106" s="9">
        <v>90</v>
      </c>
      <c r="B106" s="68" t="s">
        <v>213</v>
      </c>
      <c r="C106" s="82">
        <f t="shared" si="1"/>
        <v>6</v>
      </c>
      <c r="D106" s="79" t="s">
        <v>11</v>
      </c>
      <c r="E106" s="10"/>
      <c r="F106" s="8"/>
      <c r="G106" s="10"/>
    </row>
    <row r="107" spans="1:26" ht="15.75" customHeight="1">
      <c r="A107" s="9">
        <v>91</v>
      </c>
      <c r="B107" s="68" t="s">
        <v>214</v>
      </c>
      <c r="C107" s="82">
        <f t="shared" si="1"/>
        <v>6</v>
      </c>
      <c r="D107" s="79" t="s">
        <v>11</v>
      </c>
      <c r="E107" s="10"/>
      <c r="F107" s="8"/>
      <c r="G107" s="10"/>
    </row>
    <row r="108" spans="1:26" ht="15.75" customHeight="1">
      <c r="A108" s="9">
        <v>92</v>
      </c>
      <c r="B108" s="68" t="s">
        <v>215</v>
      </c>
      <c r="C108" s="82">
        <f t="shared" si="1"/>
        <v>6</v>
      </c>
      <c r="D108" s="79" t="s">
        <v>11</v>
      </c>
      <c r="E108" s="10"/>
      <c r="F108" s="8"/>
      <c r="G108" s="10"/>
    </row>
    <row r="109" spans="1:26" ht="15.75" customHeight="1">
      <c r="A109" s="9">
        <v>93</v>
      </c>
      <c r="B109" s="68" t="s">
        <v>216</v>
      </c>
      <c r="C109" s="82">
        <f t="shared" si="1"/>
        <v>6</v>
      </c>
      <c r="D109" s="79" t="s">
        <v>11</v>
      </c>
      <c r="E109" s="10"/>
      <c r="F109" s="8"/>
      <c r="G109" s="10"/>
    </row>
    <row r="110" spans="1:26" ht="15.75" customHeight="1">
      <c r="A110" s="9">
        <v>94</v>
      </c>
      <c r="B110" s="68" t="s">
        <v>217</v>
      </c>
      <c r="C110" s="82">
        <f t="shared" si="1"/>
        <v>6</v>
      </c>
      <c r="D110" s="79" t="s">
        <v>11</v>
      </c>
      <c r="E110" s="10"/>
      <c r="F110" s="8"/>
      <c r="G110" s="10"/>
    </row>
    <row r="111" spans="1:26" ht="15.75" customHeight="1">
      <c r="A111" s="9">
        <v>95</v>
      </c>
      <c r="B111" s="68" t="s">
        <v>218</v>
      </c>
      <c r="C111" s="82">
        <f t="shared" si="1"/>
        <v>6</v>
      </c>
      <c r="D111" s="79" t="s">
        <v>11</v>
      </c>
      <c r="E111" s="12"/>
      <c r="F111" s="13"/>
      <c r="G111" s="12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9">
        <v>96</v>
      </c>
      <c r="B112" s="68" t="s">
        <v>219</v>
      </c>
      <c r="C112" s="82">
        <f t="shared" si="1"/>
        <v>5</v>
      </c>
      <c r="D112" s="79" t="s">
        <v>13</v>
      </c>
      <c r="E112" s="10"/>
      <c r="F112" s="8"/>
      <c r="G112" s="10"/>
    </row>
    <row r="113" spans="1:26" ht="15.75" customHeight="1">
      <c r="A113" s="9">
        <v>97</v>
      </c>
      <c r="B113" s="68" t="s">
        <v>220</v>
      </c>
      <c r="C113" s="82">
        <f t="shared" si="1"/>
        <v>6</v>
      </c>
      <c r="D113" s="79" t="s">
        <v>11</v>
      </c>
      <c r="E113" s="10"/>
      <c r="F113" s="8"/>
      <c r="G113" s="10"/>
    </row>
    <row r="114" spans="1:26" ht="15.75" customHeight="1">
      <c r="A114" s="9">
        <v>98</v>
      </c>
      <c r="B114" s="68" t="s">
        <v>221</v>
      </c>
      <c r="C114" s="82">
        <f t="shared" si="1"/>
        <v>6</v>
      </c>
      <c r="D114" s="79" t="s">
        <v>11</v>
      </c>
      <c r="E114" s="10"/>
      <c r="F114" s="8"/>
      <c r="G114" s="10"/>
    </row>
    <row r="115" spans="1:26" ht="15.75" customHeight="1">
      <c r="A115" s="9">
        <v>99</v>
      </c>
      <c r="B115" s="68" t="s">
        <v>222</v>
      </c>
      <c r="C115" s="82">
        <f t="shared" si="1"/>
        <v>0</v>
      </c>
      <c r="D115" s="79" t="s">
        <v>14</v>
      </c>
      <c r="E115" s="10"/>
      <c r="F115" s="8"/>
      <c r="G115" s="10"/>
    </row>
    <row r="116" spans="1:26" ht="15.75" customHeight="1">
      <c r="A116" s="9">
        <v>100</v>
      </c>
      <c r="B116" s="68" t="s">
        <v>223</v>
      </c>
      <c r="C116" s="82">
        <f t="shared" si="1"/>
        <v>0</v>
      </c>
      <c r="D116" s="79" t="s">
        <v>14</v>
      </c>
      <c r="E116" s="10"/>
      <c r="F116" s="8"/>
      <c r="G116" s="10"/>
    </row>
    <row r="117" spans="1:26" ht="15.75" customHeight="1">
      <c r="A117" s="9">
        <v>101</v>
      </c>
      <c r="B117" s="68" t="s">
        <v>224</v>
      </c>
      <c r="C117" s="82">
        <f t="shared" si="1"/>
        <v>5</v>
      </c>
      <c r="D117" s="79" t="s">
        <v>13</v>
      </c>
      <c r="E117" s="10"/>
      <c r="F117" s="8"/>
      <c r="G117" s="10"/>
    </row>
    <row r="118" spans="1:26" ht="15.75" customHeight="1">
      <c r="A118" s="9">
        <v>102</v>
      </c>
      <c r="B118" s="68" t="s">
        <v>225</v>
      </c>
      <c r="C118" s="82">
        <f t="shared" si="1"/>
        <v>0</v>
      </c>
      <c r="D118" s="79" t="s">
        <v>14</v>
      </c>
      <c r="E118" s="10"/>
      <c r="F118" s="8"/>
      <c r="G118" s="10"/>
    </row>
    <row r="119" spans="1:26" ht="15.75" customHeight="1">
      <c r="A119" s="9">
        <v>103</v>
      </c>
      <c r="B119" s="68" t="s">
        <v>226</v>
      </c>
      <c r="C119" s="82">
        <f t="shared" si="1"/>
        <v>0</v>
      </c>
      <c r="D119" s="79" t="s">
        <v>14</v>
      </c>
      <c r="E119" s="10"/>
      <c r="F119" s="8"/>
      <c r="G119" s="10"/>
    </row>
    <row r="120" spans="1:26" ht="15.75" customHeight="1">
      <c r="A120" s="9">
        <v>104</v>
      </c>
      <c r="B120" s="68" t="s">
        <v>227</v>
      </c>
      <c r="C120" s="82">
        <f t="shared" si="1"/>
        <v>6</v>
      </c>
      <c r="D120" s="79" t="s">
        <v>11</v>
      </c>
      <c r="E120" s="10"/>
      <c r="F120" s="8"/>
      <c r="G120" s="10"/>
    </row>
    <row r="121" spans="1:26" ht="15.75" customHeight="1">
      <c r="A121" s="9">
        <v>105</v>
      </c>
      <c r="B121" s="68" t="s">
        <v>228</v>
      </c>
      <c r="C121" s="82">
        <f t="shared" si="1"/>
        <v>0</v>
      </c>
      <c r="D121" s="79" t="s">
        <v>14</v>
      </c>
      <c r="E121" s="10"/>
      <c r="F121" s="8"/>
      <c r="G121" s="10"/>
    </row>
    <row r="122" spans="1:26" ht="15.75" customHeight="1">
      <c r="A122" s="9">
        <v>106</v>
      </c>
      <c r="B122" s="68" t="s">
        <v>229</v>
      </c>
      <c r="C122" s="82">
        <f t="shared" si="1"/>
        <v>8</v>
      </c>
      <c r="D122" s="79" t="s">
        <v>12</v>
      </c>
      <c r="E122" s="10"/>
      <c r="F122" s="8"/>
      <c r="G122" s="10"/>
    </row>
    <row r="123" spans="1:26" ht="15.75" customHeight="1">
      <c r="A123" s="9">
        <v>107</v>
      </c>
      <c r="B123" s="68" t="s">
        <v>230</v>
      </c>
      <c r="C123" s="82">
        <f t="shared" si="1"/>
        <v>0</v>
      </c>
      <c r="D123" s="79" t="s">
        <v>14</v>
      </c>
      <c r="E123" s="10"/>
      <c r="F123" s="8"/>
      <c r="G123" s="10"/>
    </row>
    <row r="124" spans="1:26" ht="15.75" customHeight="1">
      <c r="A124" s="9">
        <v>108</v>
      </c>
      <c r="B124" s="68" t="s">
        <v>231</v>
      </c>
      <c r="C124" s="82">
        <f t="shared" si="1"/>
        <v>5</v>
      </c>
      <c r="D124" s="79" t="s">
        <v>13</v>
      </c>
      <c r="E124" s="10"/>
      <c r="F124" s="8"/>
      <c r="G124" s="10"/>
    </row>
    <row r="125" spans="1:26" ht="15.75" customHeight="1">
      <c r="A125" s="9">
        <v>109</v>
      </c>
      <c r="B125" s="68" t="s">
        <v>232</v>
      </c>
      <c r="C125" s="82">
        <f t="shared" si="1"/>
        <v>9</v>
      </c>
      <c r="D125" s="79" t="s">
        <v>15</v>
      </c>
      <c r="E125" s="10"/>
      <c r="F125" s="8"/>
      <c r="G125" s="10"/>
    </row>
    <row r="126" spans="1:26" ht="15.75" customHeight="1">
      <c r="A126" s="9">
        <v>110</v>
      </c>
      <c r="B126" s="68" t="s">
        <v>233</v>
      </c>
      <c r="C126" s="82">
        <f t="shared" si="1"/>
        <v>6</v>
      </c>
      <c r="D126" s="79" t="s">
        <v>11</v>
      </c>
      <c r="E126" s="10"/>
      <c r="F126" s="8"/>
      <c r="G126" s="10"/>
    </row>
    <row r="127" spans="1:26" ht="15.75" customHeight="1">
      <c r="A127" s="9">
        <v>111</v>
      </c>
      <c r="B127" s="68" t="s">
        <v>234</v>
      </c>
      <c r="C127" s="82">
        <f t="shared" si="1"/>
        <v>7</v>
      </c>
      <c r="D127" s="79" t="s">
        <v>10</v>
      </c>
      <c r="E127" s="10"/>
      <c r="F127" s="8"/>
      <c r="G127" s="10"/>
    </row>
    <row r="128" spans="1:26" ht="15.75" customHeight="1">
      <c r="A128" s="9">
        <v>112</v>
      </c>
      <c r="B128" s="68" t="s">
        <v>235</v>
      </c>
      <c r="C128" s="82">
        <f t="shared" si="1"/>
        <v>8</v>
      </c>
      <c r="D128" s="79" t="s">
        <v>12</v>
      </c>
      <c r="E128" s="12"/>
      <c r="F128" s="13"/>
      <c r="G128" s="12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9">
        <v>113</v>
      </c>
      <c r="B129" s="68" t="s">
        <v>236</v>
      </c>
      <c r="C129" s="82">
        <f t="shared" si="1"/>
        <v>7</v>
      </c>
      <c r="D129" s="79" t="s">
        <v>10</v>
      </c>
      <c r="E129" s="12"/>
      <c r="F129" s="13"/>
      <c r="G129" s="12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9">
        <v>114</v>
      </c>
      <c r="B130" s="68" t="s">
        <v>237</v>
      </c>
      <c r="C130" s="82">
        <f t="shared" si="1"/>
        <v>8</v>
      </c>
      <c r="D130" s="79" t="s">
        <v>12</v>
      </c>
      <c r="E130" s="10"/>
      <c r="F130" s="8"/>
      <c r="G130" s="10"/>
    </row>
    <row r="131" spans="1:26" ht="15.75" customHeight="1">
      <c r="A131" s="9">
        <v>115</v>
      </c>
      <c r="B131" s="68" t="s">
        <v>238</v>
      </c>
      <c r="C131" s="82">
        <f t="shared" si="1"/>
        <v>8</v>
      </c>
      <c r="D131" s="79" t="s">
        <v>12</v>
      </c>
      <c r="E131" s="10"/>
      <c r="F131" s="8"/>
      <c r="G131" s="10"/>
    </row>
    <row r="132" spans="1:26" ht="15.75" customHeight="1">
      <c r="A132" s="9">
        <v>116</v>
      </c>
      <c r="B132" s="68" t="s">
        <v>239</v>
      </c>
      <c r="C132" s="82">
        <f t="shared" si="1"/>
        <v>9</v>
      </c>
      <c r="D132" s="79" t="s">
        <v>15</v>
      </c>
      <c r="E132" s="12"/>
      <c r="F132" s="13"/>
      <c r="G132" s="12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9">
        <v>117</v>
      </c>
      <c r="B133" s="68" t="s">
        <v>240</v>
      </c>
      <c r="C133" s="82">
        <f t="shared" si="1"/>
        <v>6</v>
      </c>
      <c r="D133" s="79" t="s">
        <v>11</v>
      </c>
      <c r="E133" s="10"/>
      <c r="F133" s="8"/>
      <c r="G133" s="10"/>
    </row>
    <row r="134" spans="1:26" ht="15.75" customHeight="1">
      <c r="A134" s="9">
        <v>118</v>
      </c>
      <c r="B134" s="68" t="s">
        <v>241</v>
      </c>
      <c r="C134" s="82">
        <f t="shared" si="1"/>
        <v>7</v>
      </c>
      <c r="D134" s="79" t="s">
        <v>10</v>
      </c>
      <c r="E134" s="10"/>
      <c r="F134" s="8"/>
      <c r="G134" s="10"/>
    </row>
    <row r="135" spans="1:26" ht="15.75" customHeight="1">
      <c r="A135" s="9">
        <v>119</v>
      </c>
      <c r="B135" s="68" t="s">
        <v>242</v>
      </c>
      <c r="C135" s="82">
        <f t="shared" si="1"/>
        <v>8</v>
      </c>
      <c r="D135" s="79" t="s">
        <v>12</v>
      </c>
      <c r="E135" s="10"/>
      <c r="F135" s="8"/>
      <c r="G135" s="10"/>
    </row>
    <row r="136" spans="1:26" ht="15.75" customHeight="1">
      <c r="A136" s="9">
        <v>120</v>
      </c>
      <c r="B136" s="68" t="s">
        <v>243</v>
      </c>
      <c r="C136" s="82">
        <f t="shared" si="1"/>
        <v>7</v>
      </c>
      <c r="D136" s="79" t="s">
        <v>10</v>
      </c>
      <c r="E136" s="10"/>
      <c r="F136" s="8"/>
      <c r="G136" s="10"/>
    </row>
    <row r="137" spans="1:26" ht="15.75" customHeight="1">
      <c r="A137" s="9">
        <v>121</v>
      </c>
      <c r="B137" s="68" t="s">
        <v>244</v>
      </c>
      <c r="C137" s="82">
        <f t="shared" si="1"/>
        <v>7</v>
      </c>
      <c r="D137" s="79" t="s">
        <v>10</v>
      </c>
      <c r="E137" s="10"/>
      <c r="F137" s="8"/>
      <c r="G137" s="10"/>
    </row>
    <row r="138" spans="1:26" ht="15.75" customHeight="1">
      <c r="A138" s="9">
        <v>122</v>
      </c>
      <c r="B138" s="68" t="s">
        <v>245</v>
      </c>
      <c r="C138" s="82">
        <f t="shared" si="1"/>
        <v>8</v>
      </c>
      <c r="D138" s="79" t="s">
        <v>12</v>
      </c>
      <c r="E138" s="10"/>
      <c r="F138" s="8"/>
      <c r="G138" s="10"/>
    </row>
    <row r="139" spans="1:26" ht="15.75" customHeight="1">
      <c r="A139" s="9">
        <v>123</v>
      </c>
      <c r="B139" s="68" t="s">
        <v>246</v>
      </c>
      <c r="C139" s="82">
        <f t="shared" si="1"/>
        <v>9</v>
      </c>
      <c r="D139" s="79" t="s">
        <v>15</v>
      </c>
      <c r="E139" s="10"/>
      <c r="F139" s="8"/>
      <c r="G139" s="10"/>
    </row>
    <row r="140" spans="1:26" ht="15.75" customHeight="1">
      <c r="A140" s="9">
        <v>124</v>
      </c>
      <c r="B140" s="68" t="s">
        <v>247</v>
      </c>
      <c r="C140" s="82">
        <f t="shared" si="1"/>
        <v>7</v>
      </c>
      <c r="D140" s="79" t="s">
        <v>10</v>
      </c>
      <c r="E140" s="10"/>
      <c r="F140" s="8"/>
      <c r="G140" s="10"/>
    </row>
    <row r="141" spans="1:26" ht="15.75" customHeight="1">
      <c r="A141" s="9">
        <v>125</v>
      </c>
      <c r="B141" s="68" t="s">
        <v>248</v>
      </c>
      <c r="C141" s="82">
        <f t="shared" si="1"/>
        <v>8</v>
      </c>
      <c r="D141" s="79" t="s">
        <v>12</v>
      </c>
      <c r="E141" s="10"/>
      <c r="F141" s="8"/>
      <c r="G141" s="10"/>
    </row>
    <row r="142" spans="1:26" ht="15.75" customHeight="1">
      <c r="A142" s="9">
        <v>126</v>
      </c>
      <c r="B142" s="68" t="s">
        <v>249</v>
      </c>
      <c r="C142" s="82">
        <f t="shared" si="1"/>
        <v>10</v>
      </c>
      <c r="D142" s="79" t="s">
        <v>16</v>
      </c>
      <c r="E142" s="10"/>
      <c r="F142" s="8"/>
      <c r="G142" s="10"/>
    </row>
    <row r="143" spans="1:26" ht="15.75" customHeight="1">
      <c r="A143" s="9">
        <v>127</v>
      </c>
      <c r="B143" s="68" t="s">
        <v>250</v>
      </c>
      <c r="C143" s="82">
        <f t="shared" si="1"/>
        <v>8</v>
      </c>
      <c r="D143" s="79" t="s">
        <v>12</v>
      </c>
      <c r="E143" s="10"/>
      <c r="F143" s="8"/>
      <c r="G143" s="10"/>
    </row>
    <row r="144" spans="1:26" ht="15.75" customHeight="1">
      <c r="A144" s="9">
        <v>128</v>
      </c>
      <c r="B144" s="68" t="s">
        <v>251</v>
      </c>
      <c r="C144" s="82">
        <f t="shared" si="1"/>
        <v>8</v>
      </c>
      <c r="D144" s="79" t="s">
        <v>12</v>
      </c>
      <c r="E144" s="10"/>
      <c r="F144" s="8"/>
      <c r="G144" s="10"/>
    </row>
    <row r="145" spans="1:7" ht="15.75" customHeight="1">
      <c r="A145" s="9">
        <v>129</v>
      </c>
      <c r="B145" s="68" t="s">
        <v>252</v>
      </c>
      <c r="C145" s="82">
        <f t="shared" si="1"/>
        <v>8</v>
      </c>
      <c r="D145" s="79" t="s">
        <v>12</v>
      </c>
      <c r="E145" s="10"/>
      <c r="F145" s="8"/>
      <c r="G145" s="10"/>
    </row>
    <row r="146" spans="1:7" ht="15.75" customHeight="1">
      <c r="A146" s="9">
        <v>130</v>
      </c>
      <c r="B146" s="68" t="s">
        <v>253</v>
      </c>
      <c r="C146" s="82">
        <f t="shared" ref="C146:C209" si="2">IF(D146="S",10,IF(D146="A",9,IF(D146="B",8,IF(D146="C",7,IF(D146="D",6,IF(D146="E",5,))))))</f>
        <v>8</v>
      </c>
      <c r="D146" s="79" t="s">
        <v>12</v>
      </c>
      <c r="E146" s="10"/>
      <c r="F146" s="8"/>
      <c r="G146" s="10"/>
    </row>
    <row r="147" spans="1:7" ht="15.75" customHeight="1">
      <c r="A147" s="9">
        <v>131</v>
      </c>
      <c r="B147" s="68" t="s">
        <v>254</v>
      </c>
      <c r="C147" s="82">
        <f t="shared" si="2"/>
        <v>8</v>
      </c>
      <c r="D147" s="79" t="s">
        <v>12</v>
      </c>
      <c r="E147" s="10"/>
      <c r="F147" s="8"/>
      <c r="G147" s="10"/>
    </row>
    <row r="148" spans="1:7" ht="15.75" customHeight="1">
      <c r="A148" s="9">
        <v>132</v>
      </c>
      <c r="B148" s="68" t="s">
        <v>255</v>
      </c>
      <c r="C148" s="82">
        <f t="shared" si="2"/>
        <v>7</v>
      </c>
      <c r="D148" s="79" t="s">
        <v>10</v>
      </c>
      <c r="E148" s="10"/>
      <c r="F148" s="8"/>
      <c r="G148" s="10"/>
    </row>
    <row r="149" spans="1:7" ht="15.75" customHeight="1">
      <c r="A149" s="9">
        <v>133</v>
      </c>
      <c r="B149" s="68" t="s">
        <v>256</v>
      </c>
      <c r="C149" s="82">
        <f t="shared" si="2"/>
        <v>8</v>
      </c>
      <c r="D149" s="79" t="s">
        <v>12</v>
      </c>
      <c r="E149" s="10"/>
      <c r="F149" s="8"/>
      <c r="G149" s="10"/>
    </row>
    <row r="150" spans="1:7" ht="15.75" customHeight="1">
      <c r="A150" s="9">
        <v>134</v>
      </c>
      <c r="B150" s="68" t="s">
        <v>257</v>
      </c>
      <c r="C150" s="82">
        <f t="shared" si="2"/>
        <v>9</v>
      </c>
      <c r="D150" s="79" t="s">
        <v>15</v>
      </c>
      <c r="E150" s="10"/>
      <c r="F150" s="8"/>
      <c r="G150" s="10"/>
    </row>
    <row r="151" spans="1:7" ht="15.75" customHeight="1">
      <c r="A151" s="9">
        <v>135</v>
      </c>
      <c r="B151" s="68" t="s">
        <v>258</v>
      </c>
      <c r="C151" s="82">
        <f t="shared" si="2"/>
        <v>7</v>
      </c>
      <c r="D151" s="79" t="s">
        <v>10</v>
      </c>
      <c r="E151" s="10"/>
      <c r="F151" s="8"/>
      <c r="G151" s="10"/>
    </row>
    <row r="152" spans="1:7" ht="15.75" customHeight="1">
      <c r="A152" s="9">
        <v>136</v>
      </c>
      <c r="B152" s="68" t="s">
        <v>259</v>
      </c>
      <c r="C152" s="82">
        <f t="shared" si="2"/>
        <v>8</v>
      </c>
      <c r="D152" s="79" t="s">
        <v>12</v>
      </c>
      <c r="E152" s="10"/>
      <c r="F152" s="8"/>
      <c r="G152" s="10"/>
    </row>
    <row r="153" spans="1:7" ht="15.75" customHeight="1">
      <c r="A153" s="9">
        <v>137</v>
      </c>
      <c r="B153" s="68" t="s">
        <v>260</v>
      </c>
      <c r="C153" s="82">
        <f t="shared" si="2"/>
        <v>5</v>
      </c>
      <c r="D153" s="79" t="s">
        <v>13</v>
      </c>
      <c r="E153" s="10"/>
      <c r="F153" s="8"/>
      <c r="G153" s="10"/>
    </row>
    <row r="154" spans="1:7" ht="15.75" customHeight="1">
      <c r="A154" s="9">
        <v>138</v>
      </c>
      <c r="B154" s="68" t="s">
        <v>261</v>
      </c>
      <c r="C154" s="82">
        <f t="shared" si="2"/>
        <v>8</v>
      </c>
      <c r="D154" s="79" t="s">
        <v>12</v>
      </c>
      <c r="E154" s="10"/>
      <c r="F154" s="8"/>
      <c r="G154" s="10"/>
    </row>
    <row r="155" spans="1:7" ht="15.75" customHeight="1">
      <c r="A155" s="9">
        <v>139</v>
      </c>
      <c r="B155" s="68" t="s">
        <v>262</v>
      </c>
      <c r="C155" s="82">
        <f t="shared" si="2"/>
        <v>6</v>
      </c>
      <c r="D155" s="79" t="s">
        <v>11</v>
      </c>
      <c r="E155" s="10"/>
      <c r="F155" s="8"/>
      <c r="G155" s="10"/>
    </row>
    <row r="156" spans="1:7" ht="15.75" customHeight="1">
      <c r="A156" s="9">
        <v>140</v>
      </c>
      <c r="B156" s="68" t="s">
        <v>263</v>
      </c>
      <c r="C156" s="82">
        <f t="shared" si="2"/>
        <v>8</v>
      </c>
      <c r="D156" s="79" t="s">
        <v>12</v>
      </c>
      <c r="E156" s="10"/>
      <c r="F156" s="8"/>
      <c r="G156" s="10"/>
    </row>
    <row r="157" spans="1:7" ht="15.75" customHeight="1">
      <c r="A157" s="9">
        <v>141</v>
      </c>
      <c r="B157" s="68" t="s">
        <v>264</v>
      </c>
      <c r="C157" s="82">
        <f t="shared" si="2"/>
        <v>6</v>
      </c>
      <c r="D157" s="79" t="s">
        <v>11</v>
      </c>
      <c r="E157" s="10"/>
      <c r="F157" s="8"/>
      <c r="G157" s="10"/>
    </row>
    <row r="158" spans="1:7" ht="15.75" customHeight="1">
      <c r="A158" s="9">
        <v>142</v>
      </c>
      <c r="B158" s="68" t="s">
        <v>265</v>
      </c>
      <c r="C158" s="82">
        <f t="shared" si="2"/>
        <v>5</v>
      </c>
      <c r="D158" s="79" t="s">
        <v>13</v>
      </c>
      <c r="E158" s="10"/>
      <c r="F158" s="8"/>
      <c r="G158" s="10"/>
    </row>
    <row r="159" spans="1:7" ht="15.75" customHeight="1">
      <c r="A159" s="9">
        <v>143</v>
      </c>
      <c r="B159" s="68" t="s">
        <v>266</v>
      </c>
      <c r="C159" s="82">
        <f t="shared" si="2"/>
        <v>6</v>
      </c>
      <c r="D159" s="79" t="s">
        <v>11</v>
      </c>
      <c r="E159" s="10"/>
      <c r="F159" s="8"/>
      <c r="G159" s="10"/>
    </row>
    <row r="160" spans="1:7" ht="15.75" customHeight="1">
      <c r="A160" s="9">
        <v>144</v>
      </c>
      <c r="B160" s="68" t="s">
        <v>267</v>
      </c>
      <c r="C160" s="82">
        <f t="shared" si="2"/>
        <v>0</v>
      </c>
      <c r="D160" s="79" t="s">
        <v>14</v>
      </c>
      <c r="E160" s="10"/>
      <c r="F160" s="8"/>
      <c r="G160" s="10"/>
    </row>
    <row r="161" spans="1:26" ht="15.75" customHeight="1">
      <c r="A161" s="9">
        <v>145</v>
      </c>
      <c r="B161" s="68" t="s">
        <v>268</v>
      </c>
      <c r="C161" s="82">
        <f t="shared" si="2"/>
        <v>5</v>
      </c>
      <c r="D161" s="79" t="s">
        <v>13</v>
      </c>
      <c r="E161" s="10"/>
      <c r="F161" s="8"/>
      <c r="G161" s="10"/>
    </row>
    <row r="162" spans="1:26" ht="15.75" customHeight="1">
      <c r="A162" s="9">
        <v>146</v>
      </c>
      <c r="B162" s="68" t="s">
        <v>269</v>
      </c>
      <c r="C162" s="82">
        <f t="shared" si="2"/>
        <v>7</v>
      </c>
      <c r="D162" s="79" t="s">
        <v>10</v>
      </c>
      <c r="E162" s="10"/>
      <c r="F162" s="8"/>
      <c r="G162" s="10"/>
    </row>
    <row r="163" spans="1:26" ht="15.75" customHeight="1">
      <c r="A163" s="9">
        <v>147</v>
      </c>
      <c r="B163" s="68" t="s">
        <v>270</v>
      </c>
      <c r="C163" s="82">
        <f t="shared" si="2"/>
        <v>7</v>
      </c>
      <c r="D163" s="79" t="s">
        <v>10</v>
      </c>
      <c r="E163" s="10"/>
      <c r="F163" s="8"/>
      <c r="G163" s="10"/>
    </row>
    <row r="164" spans="1:26" ht="15.75" customHeight="1">
      <c r="A164" s="9">
        <v>148</v>
      </c>
      <c r="B164" s="68" t="s">
        <v>271</v>
      </c>
      <c r="C164" s="82">
        <f t="shared" si="2"/>
        <v>7</v>
      </c>
      <c r="D164" s="79" t="s">
        <v>10</v>
      </c>
      <c r="E164" s="10"/>
      <c r="F164" s="8"/>
      <c r="G164" s="10"/>
      <c r="I164" s="15"/>
      <c r="J164" s="16"/>
      <c r="K164" s="16"/>
      <c r="L164" s="16"/>
      <c r="M164" s="16"/>
      <c r="N164" s="16"/>
      <c r="O164" s="16"/>
      <c r="P164" s="16"/>
    </row>
    <row r="165" spans="1:26" ht="15.75" customHeight="1">
      <c r="A165" s="9">
        <v>149</v>
      </c>
      <c r="B165" s="68" t="s">
        <v>272</v>
      </c>
      <c r="C165" s="82">
        <f t="shared" si="2"/>
        <v>7</v>
      </c>
      <c r="D165" s="79" t="s">
        <v>10</v>
      </c>
      <c r="E165" s="10"/>
      <c r="F165" s="8"/>
      <c r="G165" s="10"/>
      <c r="I165" s="15"/>
      <c r="J165" s="16"/>
      <c r="K165" s="16"/>
      <c r="L165" s="16"/>
      <c r="M165" s="16"/>
      <c r="N165" s="16"/>
      <c r="O165" s="16"/>
      <c r="P165" s="16"/>
    </row>
    <row r="166" spans="1:26" ht="15.75" customHeight="1">
      <c r="A166" s="9">
        <v>150</v>
      </c>
      <c r="B166" s="68" t="s">
        <v>273</v>
      </c>
      <c r="C166" s="82">
        <f t="shared" si="2"/>
        <v>6</v>
      </c>
      <c r="D166" s="79" t="s">
        <v>11</v>
      </c>
      <c r="E166" s="10"/>
      <c r="F166" s="8"/>
      <c r="G166" s="10"/>
      <c r="I166" s="15"/>
      <c r="J166" s="16"/>
      <c r="K166" s="16"/>
      <c r="L166" s="16"/>
      <c r="M166" s="16"/>
      <c r="N166" s="16"/>
      <c r="O166" s="16"/>
      <c r="P166" s="16"/>
    </row>
    <row r="167" spans="1:26" ht="15.75" customHeight="1">
      <c r="A167" s="9">
        <v>151</v>
      </c>
      <c r="B167" s="68" t="s">
        <v>274</v>
      </c>
      <c r="C167" s="82">
        <f t="shared" si="2"/>
        <v>5</v>
      </c>
      <c r="D167" s="79" t="s">
        <v>13</v>
      </c>
      <c r="E167" s="12"/>
      <c r="F167" s="13"/>
      <c r="G167" s="12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9">
        <v>152</v>
      </c>
      <c r="B168" s="68" t="s">
        <v>275</v>
      </c>
      <c r="C168" s="82">
        <f t="shared" si="2"/>
        <v>8</v>
      </c>
      <c r="D168" s="79" t="s">
        <v>12</v>
      </c>
      <c r="E168" s="10"/>
      <c r="F168" s="8"/>
      <c r="G168" s="10"/>
      <c r="I168" s="17" t="s">
        <v>17</v>
      </c>
      <c r="J168" s="18"/>
      <c r="K168" s="18"/>
      <c r="L168" s="18"/>
      <c r="M168" s="9"/>
      <c r="N168" s="9"/>
    </row>
    <row r="169" spans="1:26" ht="15.75" customHeight="1">
      <c r="A169" s="9">
        <v>153</v>
      </c>
      <c r="B169" s="68" t="s">
        <v>276</v>
      </c>
      <c r="C169" s="82">
        <f t="shared" si="2"/>
        <v>5</v>
      </c>
      <c r="D169" s="79" t="s">
        <v>13</v>
      </c>
      <c r="E169" s="10"/>
      <c r="F169" s="8"/>
      <c r="G169" s="10"/>
      <c r="I169" s="17" t="s">
        <v>18</v>
      </c>
      <c r="J169" s="18"/>
      <c r="K169" s="18"/>
      <c r="L169" s="18"/>
      <c r="M169" s="9"/>
      <c r="N169" s="9"/>
    </row>
    <row r="170" spans="1:26" ht="15.75" customHeight="1">
      <c r="A170" s="9">
        <v>154</v>
      </c>
      <c r="B170" s="68" t="s">
        <v>277</v>
      </c>
      <c r="C170" s="82">
        <f t="shared" si="2"/>
        <v>6</v>
      </c>
      <c r="D170" s="81" t="s">
        <v>11</v>
      </c>
      <c r="E170" s="10"/>
      <c r="F170" s="8"/>
      <c r="G170" s="10"/>
      <c r="I170" s="17" t="s">
        <v>19</v>
      </c>
      <c r="J170" s="18"/>
      <c r="K170" s="18"/>
      <c r="L170" s="18"/>
      <c r="M170" s="9"/>
      <c r="N170" s="9"/>
    </row>
    <row r="171" spans="1:26" ht="15.75" customHeight="1">
      <c r="A171" s="9">
        <v>155</v>
      </c>
      <c r="B171" s="68" t="s">
        <v>278</v>
      </c>
      <c r="C171" s="82">
        <f t="shared" si="2"/>
        <v>5</v>
      </c>
      <c r="D171" s="81" t="s">
        <v>13</v>
      </c>
      <c r="E171" s="10"/>
      <c r="F171" s="8"/>
      <c r="G171" s="10"/>
    </row>
    <row r="172" spans="1:26" ht="15.75" customHeight="1">
      <c r="A172" s="9">
        <v>156</v>
      </c>
      <c r="B172" s="68" t="s">
        <v>279</v>
      </c>
      <c r="C172" s="82">
        <f t="shared" si="2"/>
        <v>0</v>
      </c>
      <c r="D172" s="79" t="s">
        <v>14</v>
      </c>
      <c r="E172" s="10"/>
      <c r="F172" s="8"/>
      <c r="G172" s="10"/>
    </row>
    <row r="173" spans="1:26" ht="15.75" customHeight="1">
      <c r="A173" s="9">
        <v>157</v>
      </c>
      <c r="B173" s="68" t="s">
        <v>280</v>
      </c>
      <c r="C173" s="82">
        <f t="shared" si="2"/>
        <v>8</v>
      </c>
      <c r="D173" s="79" t="s">
        <v>12</v>
      </c>
      <c r="E173" s="10"/>
      <c r="F173" s="8"/>
      <c r="G173" s="10"/>
      <c r="J173" s="19">
        <v>0</v>
      </c>
      <c r="K173" s="20" t="s">
        <v>14</v>
      </c>
      <c r="L173" s="20" t="s">
        <v>20</v>
      </c>
    </row>
    <row r="174" spans="1:26" ht="15.75" customHeight="1">
      <c r="A174" s="9">
        <v>158</v>
      </c>
      <c r="B174" s="68" t="s">
        <v>281</v>
      </c>
      <c r="C174" s="82">
        <f t="shared" si="2"/>
        <v>6</v>
      </c>
      <c r="D174" s="79" t="s">
        <v>11</v>
      </c>
      <c r="E174" s="10"/>
      <c r="F174" s="8"/>
      <c r="G174" s="10"/>
      <c r="J174" s="19">
        <v>5</v>
      </c>
      <c r="K174" s="20" t="s">
        <v>13</v>
      </c>
      <c r="L174" s="20" t="s">
        <v>21</v>
      </c>
    </row>
    <row r="175" spans="1:26" ht="15.75" customHeight="1">
      <c r="A175" s="9">
        <v>159</v>
      </c>
      <c r="B175" s="68" t="s">
        <v>282</v>
      </c>
      <c r="C175" s="82">
        <f t="shared" si="2"/>
        <v>7</v>
      </c>
      <c r="D175" s="79" t="s">
        <v>10</v>
      </c>
      <c r="E175" s="10"/>
      <c r="F175" s="8"/>
      <c r="G175" s="10"/>
      <c r="J175" s="19">
        <v>6</v>
      </c>
      <c r="K175" s="20" t="s">
        <v>11</v>
      </c>
      <c r="L175" s="20" t="s">
        <v>22</v>
      </c>
    </row>
    <row r="176" spans="1:26" ht="15.75" customHeight="1">
      <c r="A176" s="9">
        <v>160</v>
      </c>
      <c r="B176" s="68" t="s">
        <v>283</v>
      </c>
      <c r="C176" s="82">
        <f t="shared" si="2"/>
        <v>8</v>
      </c>
      <c r="D176" s="79" t="s">
        <v>12</v>
      </c>
      <c r="E176" s="10"/>
      <c r="F176" s="8"/>
      <c r="G176" s="10"/>
      <c r="J176" s="19">
        <v>7</v>
      </c>
      <c r="K176" s="20" t="s">
        <v>10</v>
      </c>
      <c r="L176" s="20" t="s">
        <v>23</v>
      </c>
    </row>
    <row r="177" spans="1:26" ht="15.75" customHeight="1">
      <c r="A177" s="9">
        <v>161</v>
      </c>
      <c r="B177" s="68" t="s">
        <v>284</v>
      </c>
      <c r="C177" s="82">
        <f t="shared" si="2"/>
        <v>7</v>
      </c>
      <c r="D177" s="79" t="s">
        <v>10</v>
      </c>
      <c r="E177" s="10"/>
      <c r="F177" s="8"/>
      <c r="G177" s="10"/>
      <c r="J177" s="19">
        <v>8</v>
      </c>
      <c r="K177" s="20" t="s">
        <v>12</v>
      </c>
      <c r="L177" s="20" t="s">
        <v>24</v>
      </c>
    </row>
    <row r="178" spans="1:26" ht="15.75" customHeight="1">
      <c r="A178" s="9">
        <v>162</v>
      </c>
      <c r="B178" s="68" t="s">
        <v>285</v>
      </c>
      <c r="C178" s="82">
        <f t="shared" si="2"/>
        <v>6</v>
      </c>
      <c r="D178" s="79" t="s">
        <v>11</v>
      </c>
      <c r="E178" s="10"/>
      <c r="F178" s="8"/>
      <c r="G178" s="10"/>
      <c r="J178" s="19">
        <v>9</v>
      </c>
      <c r="K178" s="20" t="s">
        <v>15</v>
      </c>
      <c r="L178" s="20" t="s">
        <v>25</v>
      </c>
    </row>
    <row r="179" spans="1:26" ht="15.75" customHeight="1">
      <c r="A179" s="9">
        <v>163</v>
      </c>
      <c r="B179" s="68" t="s">
        <v>286</v>
      </c>
      <c r="C179" s="82">
        <f t="shared" si="2"/>
        <v>7</v>
      </c>
      <c r="D179" s="79" t="s">
        <v>10</v>
      </c>
      <c r="E179" s="12"/>
      <c r="F179" s="13"/>
      <c r="G179" s="12"/>
      <c r="H179" s="14"/>
      <c r="I179" s="14"/>
      <c r="J179" s="14">
        <v>10</v>
      </c>
      <c r="K179" s="16" t="s">
        <v>16</v>
      </c>
      <c r="L179" s="16" t="s">
        <v>26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9">
        <v>164</v>
      </c>
      <c r="B180" s="68" t="s">
        <v>287</v>
      </c>
      <c r="C180" s="82">
        <f t="shared" si="2"/>
        <v>5</v>
      </c>
      <c r="D180" s="79" t="s">
        <v>13</v>
      </c>
      <c r="E180" s="10"/>
      <c r="F180" s="8"/>
      <c r="G180" s="10"/>
    </row>
    <row r="181" spans="1:26" ht="15.75" customHeight="1">
      <c r="A181" s="9">
        <v>165</v>
      </c>
      <c r="B181" s="68" t="s">
        <v>288</v>
      </c>
      <c r="C181" s="82">
        <f t="shared" si="2"/>
        <v>0</v>
      </c>
      <c r="D181" s="79" t="s">
        <v>14</v>
      </c>
      <c r="E181" s="10"/>
      <c r="F181" s="8"/>
      <c r="G181" s="10"/>
    </row>
    <row r="182" spans="1:26" ht="15.75" customHeight="1">
      <c r="A182" s="9">
        <v>166</v>
      </c>
      <c r="B182" s="68" t="s">
        <v>289</v>
      </c>
      <c r="C182" s="82">
        <f t="shared" si="2"/>
        <v>6</v>
      </c>
      <c r="D182" s="79" t="s">
        <v>11</v>
      </c>
      <c r="E182" s="10"/>
      <c r="F182" s="8"/>
      <c r="G182" s="10"/>
    </row>
    <row r="183" spans="1:26" ht="15.75" customHeight="1">
      <c r="A183" s="9">
        <v>167</v>
      </c>
      <c r="B183" s="68" t="s">
        <v>290</v>
      </c>
      <c r="C183" s="82">
        <f t="shared" si="2"/>
        <v>0</v>
      </c>
      <c r="D183" s="79" t="s">
        <v>14</v>
      </c>
      <c r="E183" s="10"/>
      <c r="F183" s="8"/>
      <c r="G183" s="10"/>
    </row>
    <row r="184" spans="1:26" ht="15.75" customHeight="1">
      <c r="A184" s="9">
        <v>168</v>
      </c>
      <c r="B184" s="68" t="s">
        <v>291</v>
      </c>
      <c r="C184" s="82">
        <v>0</v>
      </c>
      <c r="D184" s="79" t="s">
        <v>120</v>
      </c>
      <c r="E184" s="10"/>
      <c r="F184" s="8"/>
      <c r="G184" s="10"/>
      <c r="J184" s="97" t="s">
        <v>27</v>
      </c>
      <c r="K184" s="98"/>
      <c r="P184" s="21" t="s">
        <v>28</v>
      </c>
    </row>
    <row r="185" spans="1:26" ht="15.75" customHeight="1">
      <c r="A185" s="9">
        <v>169</v>
      </c>
      <c r="B185" s="68" t="s">
        <v>292</v>
      </c>
      <c r="C185" s="82">
        <f t="shared" si="2"/>
        <v>6</v>
      </c>
      <c r="D185" s="79" t="s">
        <v>11</v>
      </c>
      <c r="E185" s="10"/>
      <c r="F185" s="8"/>
      <c r="G185" s="10"/>
      <c r="J185" s="22" t="s">
        <v>29</v>
      </c>
      <c r="K185" s="22" t="s">
        <v>30</v>
      </c>
      <c r="L185" s="22" t="s">
        <v>29</v>
      </c>
      <c r="M185" s="22" t="s">
        <v>30</v>
      </c>
      <c r="P185" s="22" t="s">
        <v>29</v>
      </c>
      <c r="Q185" s="22" t="s">
        <v>30</v>
      </c>
    </row>
    <row r="186" spans="1:26" ht="15.75" customHeight="1">
      <c r="A186" s="9">
        <v>170</v>
      </c>
      <c r="B186" s="68" t="s">
        <v>293</v>
      </c>
      <c r="C186" s="82">
        <f t="shared" si="2"/>
        <v>7</v>
      </c>
      <c r="D186" s="79" t="s">
        <v>10</v>
      </c>
      <c r="E186" s="10"/>
      <c r="F186" s="8"/>
      <c r="G186" s="10"/>
      <c r="J186" s="9" t="s">
        <v>31</v>
      </c>
      <c r="K186" s="9">
        <v>1</v>
      </c>
      <c r="L186" s="22" t="s">
        <v>32</v>
      </c>
      <c r="M186" s="22">
        <v>2</v>
      </c>
      <c r="P186" s="22" t="s">
        <v>32</v>
      </c>
      <c r="Q186" s="22">
        <v>2</v>
      </c>
    </row>
    <row r="187" spans="1:26" ht="15.75" customHeight="1">
      <c r="A187" s="9">
        <v>171</v>
      </c>
      <c r="B187" s="68" t="s">
        <v>294</v>
      </c>
      <c r="C187" s="82">
        <f t="shared" si="2"/>
        <v>6</v>
      </c>
      <c r="D187" s="79" t="s">
        <v>11</v>
      </c>
      <c r="E187" s="12"/>
      <c r="F187" s="13"/>
      <c r="G187" s="12"/>
      <c r="H187" s="14"/>
      <c r="I187" s="14"/>
      <c r="J187" s="11" t="s">
        <v>33</v>
      </c>
      <c r="K187" s="11">
        <v>1.1000000000000001</v>
      </c>
      <c r="L187" s="18" t="s">
        <v>34</v>
      </c>
      <c r="M187" s="18">
        <v>2.1</v>
      </c>
      <c r="N187" s="14"/>
      <c r="O187" s="14"/>
      <c r="P187" s="18" t="s">
        <v>34</v>
      </c>
      <c r="Q187" s="18">
        <v>2.1</v>
      </c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9">
        <v>172</v>
      </c>
      <c r="B188" s="68" t="s">
        <v>295</v>
      </c>
      <c r="C188" s="82">
        <f t="shared" si="2"/>
        <v>6</v>
      </c>
      <c r="D188" s="79" t="s">
        <v>11</v>
      </c>
      <c r="E188" s="10"/>
      <c r="F188" s="8"/>
      <c r="G188" s="10"/>
      <c r="J188" s="9" t="s">
        <v>35</v>
      </c>
      <c r="K188" s="9">
        <v>1.2</v>
      </c>
      <c r="L188" s="22" t="s">
        <v>36</v>
      </c>
      <c r="M188" s="22">
        <v>2.2000000000000002</v>
      </c>
      <c r="P188" s="22" t="s">
        <v>36</v>
      </c>
      <c r="Q188" s="22">
        <v>2.2000000000000002</v>
      </c>
    </row>
    <row r="189" spans="1:26" ht="15.75" customHeight="1">
      <c r="A189" s="9">
        <v>173</v>
      </c>
      <c r="B189" s="68" t="s">
        <v>296</v>
      </c>
      <c r="C189" s="82">
        <f t="shared" si="2"/>
        <v>5</v>
      </c>
      <c r="D189" s="79" t="s">
        <v>13</v>
      </c>
      <c r="E189" s="12"/>
      <c r="F189" s="13"/>
      <c r="G189" s="12"/>
      <c r="H189" s="14"/>
      <c r="I189" s="14"/>
      <c r="J189" s="11" t="s">
        <v>37</v>
      </c>
      <c r="K189" s="11">
        <v>1.3</v>
      </c>
      <c r="L189" s="18" t="s">
        <v>38</v>
      </c>
      <c r="M189" s="18">
        <v>2.2999999999999998</v>
      </c>
      <c r="N189" s="14"/>
      <c r="O189" s="14"/>
      <c r="P189" s="18" t="s">
        <v>38</v>
      </c>
      <c r="Q189" s="18">
        <v>2.2999999999999998</v>
      </c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9">
        <v>174</v>
      </c>
      <c r="B190" s="68" t="s">
        <v>297</v>
      </c>
      <c r="C190" s="82">
        <f t="shared" si="2"/>
        <v>0</v>
      </c>
      <c r="D190" s="79" t="s">
        <v>14</v>
      </c>
      <c r="E190" s="12"/>
      <c r="F190" s="13"/>
      <c r="G190" s="12"/>
      <c r="H190" s="14"/>
      <c r="I190" s="14"/>
      <c r="J190" s="11" t="s">
        <v>39</v>
      </c>
      <c r="K190" s="11">
        <v>1.4</v>
      </c>
      <c r="L190" s="18" t="s">
        <v>40</v>
      </c>
      <c r="M190" s="18">
        <v>2.4</v>
      </c>
      <c r="N190" s="14"/>
      <c r="O190" s="14"/>
      <c r="P190" s="18" t="s">
        <v>40</v>
      </c>
      <c r="Q190" s="18">
        <v>2.4</v>
      </c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9">
        <v>175</v>
      </c>
      <c r="B191" s="68" t="s">
        <v>298</v>
      </c>
      <c r="C191" s="82">
        <f t="shared" si="2"/>
        <v>0</v>
      </c>
      <c r="D191" s="79" t="s">
        <v>14</v>
      </c>
      <c r="E191" s="10"/>
      <c r="F191" s="8"/>
      <c r="G191" s="10"/>
      <c r="J191" s="9" t="s">
        <v>41</v>
      </c>
      <c r="K191" s="9">
        <v>1.5</v>
      </c>
      <c r="L191" s="22" t="s">
        <v>42</v>
      </c>
      <c r="M191" s="22">
        <v>2.5</v>
      </c>
      <c r="N191" s="6"/>
      <c r="P191" s="22" t="s">
        <v>42</v>
      </c>
      <c r="Q191" s="22">
        <v>2.5</v>
      </c>
    </row>
    <row r="192" spans="1:26" ht="15.75" customHeight="1">
      <c r="A192" s="9">
        <v>176</v>
      </c>
      <c r="B192" s="68" t="s">
        <v>299</v>
      </c>
      <c r="C192" s="82">
        <f t="shared" si="2"/>
        <v>0</v>
      </c>
      <c r="D192" s="79" t="s">
        <v>14</v>
      </c>
      <c r="E192" s="10"/>
      <c r="F192" s="8"/>
      <c r="G192" s="10"/>
      <c r="J192" s="9" t="s">
        <v>43</v>
      </c>
      <c r="K192" s="9">
        <v>1.6</v>
      </c>
      <c r="L192" s="22" t="s">
        <v>44</v>
      </c>
      <c r="M192" s="22">
        <v>2.6</v>
      </c>
      <c r="N192" s="23"/>
      <c r="P192" s="22" t="s">
        <v>44</v>
      </c>
      <c r="Q192" s="22">
        <v>2.6</v>
      </c>
    </row>
    <row r="193" spans="1:26" ht="15.75" customHeight="1">
      <c r="A193" s="9">
        <v>177</v>
      </c>
      <c r="B193" s="68" t="s">
        <v>300</v>
      </c>
      <c r="C193" s="82">
        <f t="shared" si="2"/>
        <v>6</v>
      </c>
      <c r="D193" s="79" t="s">
        <v>11</v>
      </c>
      <c r="E193" s="10"/>
      <c r="F193" s="8"/>
      <c r="G193" s="10"/>
      <c r="J193" s="9" t="s">
        <v>45</v>
      </c>
      <c r="K193" s="9">
        <v>1.7</v>
      </c>
      <c r="L193" s="22" t="s">
        <v>46</v>
      </c>
      <c r="M193" s="22">
        <v>2.7</v>
      </c>
      <c r="N193" s="23"/>
      <c r="P193" s="22" t="s">
        <v>46</v>
      </c>
      <c r="Q193" s="22">
        <v>2.7</v>
      </c>
    </row>
    <row r="194" spans="1:26" ht="15.75" customHeight="1">
      <c r="A194" s="9">
        <v>178</v>
      </c>
      <c r="B194" s="68" t="s">
        <v>301</v>
      </c>
      <c r="C194" s="82">
        <f t="shared" si="2"/>
        <v>5</v>
      </c>
      <c r="D194" s="79" t="s">
        <v>13</v>
      </c>
      <c r="E194" s="12"/>
      <c r="F194" s="13"/>
      <c r="G194" s="12"/>
      <c r="H194" s="14"/>
      <c r="I194" s="14"/>
      <c r="J194" s="11" t="s">
        <v>47</v>
      </c>
      <c r="K194" s="11">
        <v>1.8</v>
      </c>
      <c r="L194" s="18" t="s">
        <v>48</v>
      </c>
      <c r="M194" s="18">
        <v>2.8</v>
      </c>
      <c r="N194" s="24"/>
      <c r="O194" s="14"/>
      <c r="P194" s="18" t="s">
        <v>48</v>
      </c>
      <c r="Q194" s="18">
        <v>2.8</v>
      </c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9">
        <v>179</v>
      </c>
      <c r="B195" s="68" t="s">
        <v>302</v>
      </c>
      <c r="C195" s="82">
        <f t="shared" si="2"/>
        <v>6</v>
      </c>
      <c r="D195" s="79" t="s">
        <v>11</v>
      </c>
      <c r="E195" s="12"/>
      <c r="F195" s="13"/>
      <c r="G195" s="12"/>
      <c r="H195" s="14"/>
      <c r="I195" s="14"/>
      <c r="J195" s="11" t="s">
        <v>49</v>
      </c>
      <c r="K195" s="11">
        <v>1.9</v>
      </c>
      <c r="L195" s="18" t="s">
        <v>50</v>
      </c>
      <c r="M195" s="18">
        <v>2.9</v>
      </c>
      <c r="N195" s="24"/>
      <c r="O195" s="14"/>
      <c r="P195" s="18" t="s">
        <v>50</v>
      </c>
      <c r="Q195" s="18">
        <v>2.9</v>
      </c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9">
        <v>180</v>
      </c>
      <c r="B196" s="68" t="s">
        <v>303</v>
      </c>
      <c r="C196" s="82">
        <f t="shared" si="2"/>
        <v>0</v>
      </c>
      <c r="D196" s="79" t="s">
        <v>14</v>
      </c>
      <c r="E196" s="10"/>
      <c r="F196" s="8"/>
      <c r="G196" s="10"/>
      <c r="L196" s="22" t="s">
        <v>51</v>
      </c>
      <c r="M196" s="22">
        <v>3</v>
      </c>
      <c r="P196" s="22" t="s">
        <v>51</v>
      </c>
      <c r="Q196" s="22">
        <v>3</v>
      </c>
    </row>
    <row r="197" spans="1:26" ht="15.75" customHeight="1">
      <c r="A197" s="9">
        <v>181</v>
      </c>
      <c r="B197" s="68" t="s">
        <v>304</v>
      </c>
      <c r="C197" s="82">
        <f t="shared" si="2"/>
        <v>7</v>
      </c>
      <c r="D197" s="79" t="s">
        <v>10</v>
      </c>
      <c r="E197" s="10"/>
      <c r="F197" s="8"/>
      <c r="G197" s="10"/>
      <c r="L197" s="20"/>
      <c r="M197" s="20"/>
      <c r="P197" s="20"/>
      <c r="Q197" s="20"/>
    </row>
    <row r="198" spans="1:26" ht="15.75" customHeight="1">
      <c r="A198" s="9">
        <v>182</v>
      </c>
      <c r="B198" s="68" t="s">
        <v>305</v>
      </c>
      <c r="C198" s="82">
        <f t="shared" si="2"/>
        <v>0</v>
      </c>
      <c r="D198" s="79" t="s">
        <v>14</v>
      </c>
      <c r="E198" s="10"/>
      <c r="F198" s="8"/>
      <c r="G198" s="10"/>
      <c r="L198" s="20"/>
      <c r="M198" s="20"/>
      <c r="P198" s="20"/>
      <c r="Q198" s="20"/>
    </row>
    <row r="199" spans="1:26" ht="15.75" customHeight="1">
      <c r="A199" s="9">
        <v>183</v>
      </c>
      <c r="B199" s="68" t="s">
        <v>306</v>
      </c>
      <c r="C199" s="82">
        <f t="shared" si="2"/>
        <v>0</v>
      </c>
      <c r="D199" s="70" t="s">
        <v>14</v>
      </c>
      <c r="E199" s="10"/>
      <c r="F199" s="8"/>
      <c r="G199" s="10"/>
      <c r="L199" s="20"/>
      <c r="M199" s="20"/>
      <c r="P199" s="20"/>
      <c r="Q199" s="20"/>
    </row>
    <row r="200" spans="1:26" ht="15.75" customHeight="1">
      <c r="A200" s="9">
        <v>184</v>
      </c>
      <c r="B200" s="68" t="s">
        <v>307</v>
      </c>
      <c r="C200" s="82">
        <f t="shared" si="2"/>
        <v>8</v>
      </c>
      <c r="D200" s="79" t="s">
        <v>12</v>
      </c>
      <c r="E200" s="10"/>
      <c r="F200" s="8"/>
      <c r="G200" s="10"/>
      <c r="L200" s="20"/>
      <c r="M200" s="20"/>
      <c r="P200" s="20"/>
      <c r="Q200" s="20"/>
    </row>
    <row r="201" spans="1:26" ht="15.75" customHeight="1">
      <c r="A201" s="9">
        <v>185</v>
      </c>
      <c r="B201" s="68" t="s">
        <v>308</v>
      </c>
      <c r="C201" s="82">
        <f t="shared" si="2"/>
        <v>7</v>
      </c>
      <c r="D201" s="79" t="s">
        <v>10</v>
      </c>
      <c r="E201" s="10"/>
      <c r="F201" s="8"/>
      <c r="G201" s="10"/>
      <c r="L201" s="20"/>
      <c r="M201" s="20"/>
      <c r="P201" s="20"/>
      <c r="Q201" s="20"/>
    </row>
    <row r="202" spans="1:26" ht="15.75" customHeight="1">
      <c r="A202" s="9">
        <v>186</v>
      </c>
      <c r="B202" s="68" t="s">
        <v>309</v>
      </c>
      <c r="C202" s="82">
        <f t="shared" si="2"/>
        <v>7</v>
      </c>
      <c r="D202" s="79" t="s">
        <v>10</v>
      </c>
      <c r="E202" s="10"/>
      <c r="F202" s="8"/>
      <c r="G202" s="10"/>
      <c r="L202" s="20"/>
      <c r="M202" s="20"/>
      <c r="P202" s="20"/>
      <c r="Q202" s="20"/>
    </row>
    <row r="203" spans="1:26" ht="15.75" customHeight="1">
      <c r="A203" s="9">
        <v>187</v>
      </c>
      <c r="B203" s="68" t="s">
        <v>310</v>
      </c>
      <c r="C203" s="82">
        <f t="shared" si="2"/>
        <v>7</v>
      </c>
      <c r="D203" s="79" t="s">
        <v>10</v>
      </c>
      <c r="E203" s="10"/>
      <c r="F203" s="8"/>
      <c r="G203" s="10"/>
      <c r="L203" s="20"/>
      <c r="M203" s="20"/>
      <c r="P203" s="20"/>
      <c r="Q203" s="20"/>
    </row>
    <row r="204" spans="1:26" ht="15.75" customHeight="1">
      <c r="A204" s="9">
        <v>188</v>
      </c>
      <c r="B204" s="68" t="s">
        <v>311</v>
      </c>
      <c r="C204" s="82">
        <f t="shared" si="2"/>
        <v>5</v>
      </c>
      <c r="D204" s="79" t="s">
        <v>13</v>
      </c>
      <c r="E204" s="10"/>
      <c r="F204" s="8"/>
      <c r="G204" s="10"/>
      <c r="L204" s="20"/>
      <c r="M204" s="20"/>
      <c r="P204" s="20"/>
      <c r="Q204" s="20"/>
    </row>
    <row r="205" spans="1:26" ht="15.75" customHeight="1">
      <c r="A205" s="9">
        <v>189</v>
      </c>
      <c r="B205" s="68" t="s">
        <v>312</v>
      </c>
      <c r="C205" s="82">
        <f t="shared" si="2"/>
        <v>0</v>
      </c>
      <c r="D205" s="79" t="s">
        <v>14</v>
      </c>
      <c r="E205" s="10"/>
      <c r="F205" s="8"/>
      <c r="G205" s="10"/>
      <c r="L205" s="20"/>
      <c r="M205" s="20"/>
      <c r="P205" s="20"/>
      <c r="Q205" s="20"/>
    </row>
    <row r="206" spans="1:26" ht="15.75" customHeight="1">
      <c r="A206" s="9">
        <v>190</v>
      </c>
      <c r="B206" s="68" t="s">
        <v>313</v>
      </c>
      <c r="C206" s="82">
        <f t="shared" si="2"/>
        <v>0</v>
      </c>
      <c r="D206" s="79" t="s">
        <v>120</v>
      </c>
      <c r="E206" s="10"/>
      <c r="F206" s="8"/>
      <c r="G206" s="10"/>
      <c r="L206" s="20"/>
      <c r="M206" s="20"/>
      <c r="P206" s="20"/>
      <c r="Q206" s="20"/>
    </row>
    <row r="207" spans="1:26" ht="15.75" customHeight="1">
      <c r="A207" s="9">
        <v>191</v>
      </c>
      <c r="B207" s="68" t="s">
        <v>314</v>
      </c>
      <c r="C207" s="82">
        <f t="shared" si="2"/>
        <v>5</v>
      </c>
      <c r="D207" s="79" t="s">
        <v>13</v>
      </c>
      <c r="E207" s="10"/>
      <c r="F207" s="8"/>
      <c r="G207" s="10"/>
      <c r="L207" s="20"/>
      <c r="M207" s="20"/>
      <c r="P207" s="20"/>
      <c r="Q207" s="20"/>
    </row>
    <row r="208" spans="1:26" ht="15.75" customHeight="1">
      <c r="A208" s="9">
        <v>192</v>
      </c>
      <c r="B208" s="68" t="s">
        <v>315</v>
      </c>
      <c r="C208" s="82">
        <f t="shared" si="2"/>
        <v>0</v>
      </c>
      <c r="D208" s="79" t="s">
        <v>14</v>
      </c>
      <c r="E208" s="10"/>
      <c r="F208" s="8"/>
      <c r="G208" s="10"/>
      <c r="L208" s="20"/>
      <c r="M208" s="20"/>
      <c r="P208" s="20"/>
      <c r="Q208" s="20"/>
    </row>
    <row r="209" spans="1:26" ht="15.75" customHeight="1">
      <c r="A209" s="9">
        <v>193</v>
      </c>
      <c r="B209" s="68" t="s">
        <v>316</v>
      </c>
      <c r="C209" s="82">
        <f t="shared" si="2"/>
        <v>7</v>
      </c>
      <c r="D209" s="79" t="s">
        <v>10</v>
      </c>
      <c r="E209" s="10"/>
      <c r="F209" s="8"/>
      <c r="G209" s="10"/>
      <c r="L209" s="20"/>
      <c r="M209" s="20"/>
      <c r="P209" s="20"/>
      <c r="Q209" s="20"/>
    </row>
    <row r="210" spans="1:26" ht="15.75" customHeight="1">
      <c r="A210" s="9">
        <v>194</v>
      </c>
      <c r="B210" s="68" t="s">
        <v>317</v>
      </c>
      <c r="C210" s="82">
        <f t="shared" ref="C210" si="3">IF(D210="S",10,IF(D210="A",9,IF(D210="B",8,IF(D210="C",7,IF(D210="D",6,IF(D210="E",5,))))))</f>
        <v>7</v>
      </c>
      <c r="D210" s="79" t="s">
        <v>10</v>
      </c>
      <c r="E210" s="10"/>
      <c r="F210" s="8"/>
      <c r="G210" s="10"/>
      <c r="L210" s="20"/>
      <c r="M210" s="20"/>
      <c r="P210" s="20"/>
      <c r="Q210" s="20"/>
    </row>
    <row r="211" spans="1:26" ht="15.75" customHeight="1">
      <c r="A211" s="9"/>
      <c r="B211" s="68"/>
      <c r="C211" s="69"/>
      <c r="D211" s="69"/>
      <c r="E211" s="10"/>
      <c r="F211" s="8"/>
      <c r="G211" s="10"/>
      <c r="L211" s="20"/>
      <c r="M211" s="20"/>
      <c r="P211" s="20"/>
      <c r="Q211" s="20"/>
    </row>
    <row r="212" spans="1:26" ht="15.75" customHeight="1">
      <c r="A212" s="25"/>
      <c r="B212" s="68"/>
      <c r="C212" s="69"/>
      <c r="D212" s="69"/>
      <c r="E212" s="10"/>
      <c r="F212" s="8"/>
      <c r="G212" s="10"/>
      <c r="L212" s="20"/>
      <c r="M212" s="20"/>
      <c r="P212" s="20"/>
      <c r="Q212" s="20"/>
    </row>
    <row r="213" spans="1:26" ht="15.75" customHeight="1">
      <c r="A213" s="9"/>
      <c r="B213" s="68"/>
      <c r="C213" s="69"/>
      <c r="D213" s="69"/>
      <c r="E213" s="10"/>
      <c r="F213" s="8"/>
      <c r="G213" s="10"/>
      <c r="L213" s="20"/>
      <c r="M213" s="20"/>
      <c r="P213" s="20"/>
      <c r="Q213" s="20"/>
    </row>
    <row r="214" spans="1:26" ht="15.75" customHeight="1">
      <c r="A214" s="25"/>
      <c r="B214" s="68"/>
      <c r="C214" s="69"/>
      <c r="D214" s="69"/>
      <c r="E214" s="10"/>
      <c r="F214" s="8"/>
      <c r="G214" s="10"/>
      <c r="L214" s="20"/>
      <c r="M214" s="20"/>
      <c r="P214" s="20"/>
      <c r="Q214" s="20"/>
    </row>
    <row r="215" spans="1:26" ht="15.75" customHeight="1">
      <c r="A215" s="26"/>
      <c r="B215" s="64"/>
      <c r="C215" s="67"/>
      <c r="D215" s="65"/>
      <c r="E215" s="12">
        <f>COUNTIF(C17:C210,0)</f>
        <v>22</v>
      </c>
      <c r="F215" s="13"/>
      <c r="G215" s="12"/>
      <c r="H215" s="14"/>
      <c r="I215" s="14"/>
      <c r="J215" s="14"/>
      <c r="K215" s="14"/>
      <c r="L215" s="16"/>
      <c r="M215" s="16"/>
      <c r="N215" s="14"/>
      <c r="O215" s="14"/>
      <c r="P215" s="16"/>
      <c r="Q215" s="16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36" customHeight="1">
      <c r="A216" s="99" t="s">
        <v>52</v>
      </c>
      <c r="B216" s="100"/>
      <c r="C216" s="27">
        <v>10</v>
      </c>
      <c r="D216" s="38" t="s">
        <v>16</v>
      </c>
      <c r="E216" s="27"/>
      <c r="F216" s="8"/>
      <c r="G216" s="10"/>
      <c r="L216" s="20"/>
      <c r="M216" s="20"/>
      <c r="P216" s="20"/>
      <c r="Q216" s="20"/>
    </row>
    <row r="217" spans="1:26" ht="23.25" customHeight="1">
      <c r="A217" s="28" t="s">
        <v>53</v>
      </c>
      <c r="B217" s="29"/>
      <c r="C217" s="30">
        <v>6</v>
      </c>
      <c r="D217" s="30" t="s">
        <v>11</v>
      </c>
      <c r="E217" s="10"/>
      <c r="F217" s="8"/>
      <c r="G217" s="10"/>
      <c r="L217" s="20"/>
      <c r="M217" s="20"/>
      <c r="P217" s="20"/>
      <c r="Q217" s="20"/>
    </row>
    <row r="218" spans="1:26" ht="16.5" customHeight="1">
      <c r="A218" s="101" t="s">
        <v>54</v>
      </c>
      <c r="B218" s="102"/>
      <c r="C218" s="30">
        <f>COUNTIF(C17:C210,"&gt;=6")</f>
        <v>151</v>
      </c>
      <c r="D218" s="31">
        <f>COUNTIFS(D17:D210,"&lt;&gt;F",D17:D210,"&lt;&gt;E",D17:D210,"&lt;&gt;Ab",D17:D210,"&lt;&gt;-")</f>
        <v>151</v>
      </c>
      <c r="E218" s="31">
        <f>COUNTIFS(D17:D210,"&lt;&gt;-",D17:D210,"&lt;&gt;Ab")</f>
        <v>192</v>
      </c>
      <c r="F218" s="8"/>
      <c r="G218" s="10"/>
      <c r="L218" s="20"/>
      <c r="M218" s="20"/>
      <c r="P218" s="20"/>
      <c r="Q218" s="20"/>
    </row>
    <row r="219" spans="1:26" ht="15.75" customHeight="1">
      <c r="A219" s="103" t="s">
        <v>55</v>
      </c>
      <c r="B219" s="102"/>
      <c r="C219" s="32">
        <f>C218/192*100</f>
        <v>78.645833333333343</v>
      </c>
      <c r="D219" s="32">
        <f>D218/192*100</f>
        <v>78.645833333333343</v>
      </c>
      <c r="E219" s="10"/>
      <c r="F219" s="8"/>
      <c r="G219" s="10"/>
      <c r="L219" s="20"/>
      <c r="M219" s="20"/>
      <c r="P219" s="20"/>
      <c r="Q219" s="20"/>
    </row>
    <row r="220" spans="1:26" ht="15.75" customHeight="1">
      <c r="A220" s="103" t="s">
        <v>56</v>
      </c>
      <c r="B220" s="102"/>
      <c r="C220" s="32">
        <v>2.9</v>
      </c>
      <c r="D220" s="32">
        <v>2.9</v>
      </c>
      <c r="E220" s="10"/>
      <c r="F220" s="8"/>
      <c r="G220" s="10"/>
      <c r="L220" s="20"/>
      <c r="M220" s="20"/>
      <c r="P220" s="20"/>
      <c r="Q220" s="20"/>
    </row>
    <row r="221" spans="1:26" ht="15.75" customHeight="1">
      <c r="A221" s="103" t="s">
        <v>57</v>
      </c>
      <c r="B221" s="102"/>
      <c r="C221" s="30">
        <v>2.2200000000000002</v>
      </c>
      <c r="D221" s="8"/>
      <c r="E221" s="10"/>
      <c r="F221" s="8"/>
      <c r="G221" s="10"/>
      <c r="L221" s="20"/>
      <c r="M221" s="20"/>
      <c r="P221" s="20"/>
      <c r="Q221" s="20"/>
    </row>
    <row r="222" spans="1:26" ht="15.75" customHeight="1">
      <c r="B222" s="9"/>
      <c r="C222" s="30"/>
      <c r="D222" s="8"/>
      <c r="E222" s="10"/>
      <c r="F222" s="8"/>
      <c r="G222" s="10"/>
      <c r="L222" s="20"/>
      <c r="M222" s="20"/>
      <c r="P222" s="20"/>
      <c r="Q222" s="20"/>
    </row>
    <row r="223" spans="1:26" ht="15.75" customHeight="1">
      <c r="B223" s="9"/>
      <c r="C223" s="30"/>
      <c r="D223" s="8"/>
      <c r="E223" s="10"/>
      <c r="F223" s="8"/>
      <c r="G223" s="10"/>
      <c r="L223" s="20"/>
      <c r="M223" s="20"/>
      <c r="P223" s="20"/>
      <c r="Q223" s="20"/>
    </row>
    <row r="224" spans="1:26" ht="15.75" customHeight="1">
      <c r="B224" s="6"/>
      <c r="C224" s="33"/>
      <c r="D224" s="8"/>
      <c r="E224" s="10"/>
      <c r="F224" s="8"/>
      <c r="G224" s="10"/>
      <c r="L224" s="20"/>
      <c r="M224" s="20"/>
      <c r="P224" s="20"/>
      <c r="Q224" s="20"/>
    </row>
    <row r="225" spans="2:21" ht="15.75" customHeight="1">
      <c r="C225" s="33"/>
      <c r="D225" s="8"/>
      <c r="E225" s="10"/>
      <c r="F225" s="8"/>
      <c r="G225" s="10"/>
      <c r="L225" s="20"/>
      <c r="M225" s="20"/>
      <c r="P225" s="20"/>
      <c r="Q225" s="20"/>
    </row>
    <row r="226" spans="2:21" ht="15.75" customHeight="1">
      <c r="C226" s="33"/>
      <c r="D226" s="8"/>
      <c r="E226" s="10"/>
      <c r="F226" s="8"/>
      <c r="G226" s="10"/>
      <c r="L226" s="20"/>
      <c r="M226" s="20"/>
      <c r="P226" s="20"/>
      <c r="Q226" s="20"/>
    </row>
    <row r="227" spans="2:21" ht="15.75" customHeight="1">
      <c r="D227" s="8"/>
      <c r="E227" s="33"/>
      <c r="F227" s="8"/>
      <c r="G227" s="33"/>
    </row>
    <row r="228" spans="2:21" ht="15.75" customHeight="1">
      <c r="D228" s="6"/>
      <c r="E228" s="33"/>
      <c r="F228" s="6"/>
      <c r="G228" s="6"/>
    </row>
    <row r="229" spans="2:21" ht="15.75" customHeight="1">
      <c r="C229" s="91" t="s">
        <v>58</v>
      </c>
      <c r="D229" s="34"/>
      <c r="E229" s="33"/>
      <c r="F229" s="35"/>
      <c r="G229" s="6" t="s">
        <v>59</v>
      </c>
      <c r="H229" s="7" t="s">
        <v>116</v>
      </c>
      <c r="I229" s="111" t="s">
        <v>60</v>
      </c>
      <c r="J229" s="112"/>
      <c r="K229" s="112"/>
      <c r="L229" s="102"/>
      <c r="M229" s="9"/>
    </row>
    <row r="230" spans="2:21" ht="15.75" customHeight="1">
      <c r="C230" s="106"/>
      <c r="D230" s="6"/>
      <c r="E230" s="33"/>
      <c r="F230" s="6"/>
      <c r="G230" s="6" t="s">
        <v>61</v>
      </c>
      <c r="H230" s="9" t="s">
        <v>119</v>
      </c>
      <c r="I230" s="36" t="s">
        <v>62</v>
      </c>
      <c r="J230" s="36" t="s">
        <v>63</v>
      </c>
      <c r="K230" s="36" t="s">
        <v>64</v>
      </c>
      <c r="L230" s="37" t="s">
        <v>65</v>
      </c>
      <c r="M230" s="36" t="s">
        <v>66</v>
      </c>
      <c r="O230" s="19" t="s">
        <v>67</v>
      </c>
    </row>
    <row r="231" spans="2:21" ht="15.75" customHeight="1">
      <c r="C231" s="92"/>
      <c r="D231" s="8"/>
      <c r="E231" s="33"/>
      <c r="F231" s="8"/>
      <c r="G231" s="20"/>
      <c r="H231" s="9" t="s">
        <v>68</v>
      </c>
      <c r="I231" s="32">
        <f>C221</f>
        <v>2.2200000000000002</v>
      </c>
      <c r="J231" s="30">
        <f>C220</f>
        <v>2.9</v>
      </c>
      <c r="K231" s="71">
        <v>2.7</v>
      </c>
      <c r="L231" s="37">
        <f t="shared" ref="L231:L235" si="4">0.8*J231+0.2*K231</f>
        <v>2.86</v>
      </c>
      <c r="M231" s="32" t="s">
        <v>69</v>
      </c>
      <c r="N231" s="63"/>
      <c r="O231" s="19" t="s">
        <v>70</v>
      </c>
    </row>
    <row r="232" spans="2:21" ht="15.75" customHeight="1">
      <c r="B232" s="38"/>
      <c r="C232" s="9" t="s">
        <v>318</v>
      </c>
      <c r="D232" s="6"/>
      <c r="E232" s="33"/>
      <c r="F232" s="6"/>
      <c r="G232" s="6"/>
      <c r="H232" s="9" t="s">
        <v>71</v>
      </c>
      <c r="I232" s="32">
        <f>C221</f>
        <v>2.2200000000000002</v>
      </c>
      <c r="J232" s="30">
        <f>C220</f>
        <v>2.9</v>
      </c>
      <c r="K232" s="71">
        <v>2.6</v>
      </c>
      <c r="L232" s="37">
        <f t="shared" si="4"/>
        <v>2.84</v>
      </c>
      <c r="M232" s="32" t="s">
        <v>69</v>
      </c>
      <c r="O232" s="19" t="s">
        <v>72</v>
      </c>
    </row>
    <row r="233" spans="2:21" ht="15.75" customHeight="1">
      <c r="B233" s="39" t="s">
        <v>73</v>
      </c>
      <c r="C233" s="40"/>
      <c r="D233" s="6"/>
      <c r="E233" s="33"/>
      <c r="F233" s="6"/>
      <c r="G233" s="33"/>
      <c r="H233" s="9" t="s">
        <v>74</v>
      </c>
      <c r="I233" s="32">
        <f>C221</f>
        <v>2.2200000000000002</v>
      </c>
      <c r="J233" s="30">
        <f>C220</f>
        <v>2.9</v>
      </c>
      <c r="K233" s="71">
        <v>2.6</v>
      </c>
      <c r="L233" s="37">
        <f t="shared" si="4"/>
        <v>2.84</v>
      </c>
      <c r="M233" s="32" t="s">
        <v>69</v>
      </c>
      <c r="O233" s="41" t="s">
        <v>75</v>
      </c>
    </row>
    <row r="234" spans="2:21" ht="15.75" customHeight="1">
      <c r="B234" s="42" t="s">
        <v>76</v>
      </c>
      <c r="C234" s="43"/>
      <c r="D234" s="6"/>
      <c r="E234" s="6"/>
      <c r="F234" s="6"/>
      <c r="G234" s="33"/>
      <c r="H234" s="9" t="s">
        <v>77</v>
      </c>
      <c r="I234" s="32">
        <f>C221</f>
        <v>2.2200000000000002</v>
      </c>
      <c r="J234" s="30">
        <f>C220</f>
        <v>2.9</v>
      </c>
      <c r="K234" s="71">
        <v>2.5</v>
      </c>
      <c r="L234" s="37">
        <f t="shared" si="4"/>
        <v>2.82</v>
      </c>
      <c r="M234" s="32" t="s">
        <v>69</v>
      </c>
      <c r="O234" s="19" t="s">
        <v>78</v>
      </c>
    </row>
    <row r="235" spans="2:21" ht="15.75" customHeight="1">
      <c r="B235" s="38"/>
      <c r="C235" s="38"/>
      <c r="D235" s="6"/>
      <c r="E235" s="6"/>
      <c r="F235" s="6"/>
      <c r="G235" s="33"/>
      <c r="H235" s="9" t="s">
        <v>79</v>
      </c>
      <c r="I235" s="32">
        <f>C221</f>
        <v>2.2200000000000002</v>
      </c>
      <c r="J235" s="30">
        <f>C220</f>
        <v>2.9</v>
      </c>
      <c r="K235" s="71">
        <v>2.6</v>
      </c>
      <c r="L235" s="37">
        <f t="shared" si="4"/>
        <v>2.84</v>
      </c>
      <c r="M235" s="32" t="s">
        <v>69</v>
      </c>
      <c r="O235" s="19" t="s">
        <v>80</v>
      </c>
    </row>
    <row r="236" spans="2:21" ht="15.75" customHeight="1">
      <c r="G236" s="33"/>
      <c r="H236" s="9"/>
      <c r="I236" s="44"/>
      <c r="J236" s="30"/>
      <c r="K236" s="45"/>
      <c r="L236" s="46"/>
      <c r="M236" s="45"/>
      <c r="O236" s="19" t="s">
        <v>81</v>
      </c>
    </row>
    <row r="237" spans="2:21" ht="15.75" customHeight="1">
      <c r="G237" s="6"/>
      <c r="H237" s="9"/>
      <c r="I237" s="36">
        <f>AVERAGE(I231:I236)</f>
        <v>2.2200000000000002</v>
      </c>
      <c r="J237" s="47"/>
      <c r="K237" s="47"/>
      <c r="L237" s="36">
        <f>AVERAGE(L231:L235)</f>
        <v>2.84</v>
      </c>
      <c r="M237" s="32" t="s">
        <v>69</v>
      </c>
    </row>
    <row r="238" spans="2:21" ht="15.75" customHeight="1">
      <c r="O238" s="48"/>
    </row>
    <row r="239" spans="2:21" ht="15.75" customHeight="1" thickBot="1">
      <c r="F239" s="33"/>
      <c r="G239" s="33"/>
      <c r="H239" s="33"/>
      <c r="I239" s="33"/>
      <c r="J239" s="33"/>
    </row>
    <row r="240" spans="2:21" ht="15.75" customHeight="1" thickBot="1">
      <c r="C240" s="60"/>
      <c r="D240" s="113" t="s">
        <v>84</v>
      </c>
      <c r="E240" s="115" t="s">
        <v>85</v>
      </c>
      <c r="F240" s="110" t="s">
        <v>68</v>
      </c>
      <c r="G240" s="108"/>
      <c r="H240" s="109"/>
      <c r="I240" s="107" t="s">
        <v>71</v>
      </c>
      <c r="J240" s="108"/>
      <c r="K240" s="109"/>
      <c r="L240" s="107" t="s">
        <v>74</v>
      </c>
      <c r="M240" s="108"/>
      <c r="N240" s="109"/>
      <c r="O240" s="107" t="s">
        <v>77</v>
      </c>
      <c r="P240" s="108"/>
      <c r="Q240" s="109"/>
      <c r="R240" s="107" t="s">
        <v>79</v>
      </c>
      <c r="S240" s="108"/>
      <c r="T240" s="109"/>
      <c r="U240" s="87" t="s">
        <v>86</v>
      </c>
    </row>
    <row r="241" spans="2:24" ht="15.75" customHeight="1">
      <c r="C241" s="60"/>
      <c r="D241" s="113"/>
      <c r="E241" s="116"/>
      <c r="F241" s="104" t="s">
        <v>88</v>
      </c>
      <c r="G241" s="51" t="s">
        <v>89</v>
      </c>
      <c r="H241" s="87" t="s">
        <v>90</v>
      </c>
      <c r="I241" s="87" t="s">
        <v>88</v>
      </c>
      <c r="J241" s="87" t="s">
        <v>91</v>
      </c>
      <c r="K241" s="87" t="s">
        <v>90</v>
      </c>
      <c r="L241" s="87" t="s">
        <v>88</v>
      </c>
      <c r="M241" s="87" t="s">
        <v>91</v>
      </c>
      <c r="N241" s="87" t="s">
        <v>90</v>
      </c>
      <c r="O241" s="87" t="s">
        <v>88</v>
      </c>
      <c r="P241" s="87" t="s">
        <v>91</v>
      </c>
      <c r="Q241" s="87" t="s">
        <v>90</v>
      </c>
      <c r="R241" s="87" t="s">
        <v>88</v>
      </c>
      <c r="S241" s="87" t="s">
        <v>92</v>
      </c>
      <c r="T241" s="87" t="s">
        <v>90</v>
      </c>
      <c r="U241" s="88"/>
    </row>
    <row r="242" spans="2:24" ht="15.75" customHeight="1" thickBot="1">
      <c r="C242" s="60"/>
      <c r="D242" s="113"/>
      <c r="E242" s="117"/>
      <c r="F242" s="105"/>
      <c r="G242" s="52" t="s">
        <v>94</v>
      </c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89"/>
    </row>
    <row r="243" spans="2:24" ht="15.75" customHeight="1" thickBot="1">
      <c r="D243" s="61" t="str">
        <f>H229</f>
        <v xml:space="preserve"> DBMS</v>
      </c>
      <c r="E243" s="53">
        <f>I237</f>
        <v>2.2200000000000002</v>
      </c>
      <c r="F243" s="54">
        <f>I231</f>
        <v>2.2200000000000002</v>
      </c>
      <c r="G243" s="54">
        <f t="shared" ref="G243:H243" si="5">L231</f>
        <v>2.86</v>
      </c>
      <c r="H243" s="54" t="str">
        <f t="shared" si="5"/>
        <v>m</v>
      </c>
      <c r="I243" s="54">
        <f>I232</f>
        <v>2.2200000000000002</v>
      </c>
      <c r="J243" s="54">
        <f t="shared" ref="J243:K243" si="6">L232</f>
        <v>2.84</v>
      </c>
      <c r="K243" s="54" t="str">
        <f t="shared" si="6"/>
        <v>m</v>
      </c>
      <c r="L243" s="54">
        <f>I233</f>
        <v>2.2200000000000002</v>
      </c>
      <c r="M243" s="54">
        <f t="shared" ref="M243:N243" si="7">L233</f>
        <v>2.84</v>
      </c>
      <c r="N243" s="54" t="str">
        <f t="shared" si="7"/>
        <v>m</v>
      </c>
      <c r="O243" s="54">
        <f>I234</f>
        <v>2.2200000000000002</v>
      </c>
      <c r="P243" s="54">
        <f t="shared" ref="P243:Q243" si="8">L234</f>
        <v>2.82</v>
      </c>
      <c r="Q243" s="54" t="str">
        <f t="shared" si="8"/>
        <v>m</v>
      </c>
      <c r="R243" s="54">
        <f>I235</f>
        <v>2.2200000000000002</v>
      </c>
      <c r="S243" s="54">
        <f>L235</f>
        <v>2.84</v>
      </c>
      <c r="T243" s="54">
        <f>M236</f>
        <v>0</v>
      </c>
      <c r="U243" s="55">
        <f>L237</f>
        <v>2.84</v>
      </c>
    </row>
    <row r="244" spans="2:24" ht="15.75" customHeight="1">
      <c r="D244" s="40"/>
      <c r="E244" s="40"/>
      <c r="F244" s="40"/>
      <c r="G244" s="40"/>
      <c r="H244" s="40"/>
      <c r="I244" s="40"/>
      <c r="J244" s="40"/>
      <c r="K244" s="40">
        <f>I237</f>
        <v>2.2200000000000002</v>
      </c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2:24" ht="15.75" customHeight="1">
      <c r="D245" s="43"/>
      <c r="E245" s="43"/>
      <c r="F245" s="43"/>
      <c r="G245" s="43"/>
      <c r="H245" s="43"/>
      <c r="I245" s="43"/>
      <c r="J245" s="43"/>
      <c r="K245" s="43">
        <f>L237</f>
        <v>2.84</v>
      </c>
      <c r="L245" s="43"/>
      <c r="M245" s="43"/>
      <c r="N245" s="43"/>
      <c r="O245" s="43"/>
      <c r="P245" s="43"/>
      <c r="Q245" s="43"/>
      <c r="R245" s="43"/>
      <c r="S245" s="43"/>
      <c r="T245" s="56"/>
      <c r="U245" s="56"/>
      <c r="V245" s="56"/>
      <c r="W245" s="56"/>
      <c r="X245" s="56"/>
    </row>
    <row r="246" spans="2:24" ht="15.75" customHeight="1"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8"/>
      <c r="T246" s="20"/>
      <c r="U246" s="20"/>
      <c r="V246" s="20"/>
      <c r="W246" s="20"/>
      <c r="X246" s="20"/>
    </row>
    <row r="247" spans="2:24" ht="15.75" customHeight="1"/>
    <row r="248" spans="2:24" ht="15.75" customHeight="1"/>
    <row r="249" spans="2:24" ht="15.75" customHeight="1">
      <c r="D249" s="59" t="s">
        <v>95</v>
      </c>
      <c r="F249" s="59"/>
    </row>
    <row r="250" spans="2:24" ht="15.75" customHeight="1" thickBot="1">
      <c r="B250" s="49"/>
      <c r="C250" s="9" t="s">
        <v>82</v>
      </c>
      <c r="D250" s="46" t="s">
        <v>96</v>
      </c>
      <c r="E250" s="46" t="s">
        <v>97</v>
      </c>
      <c r="F250" s="46" t="s">
        <v>98</v>
      </c>
      <c r="G250" s="46" t="s">
        <v>99</v>
      </c>
      <c r="H250" s="46" t="s">
        <v>100</v>
      </c>
      <c r="I250" s="46" t="s">
        <v>101</v>
      </c>
      <c r="J250" s="46" t="s">
        <v>102</v>
      </c>
      <c r="K250" s="46" t="s">
        <v>103</v>
      </c>
      <c r="L250" s="46" t="s">
        <v>104</v>
      </c>
      <c r="M250" s="46" t="s">
        <v>105</v>
      </c>
      <c r="N250" s="46" t="s">
        <v>106</v>
      </c>
      <c r="O250" s="46" t="s">
        <v>107</v>
      </c>
      <c r="P250" s="46" t="s">
        <v>108</v>
      </c>
    </row>
    <row r="251" spans="2:24" ht="15.75" customHeight="1" thickBot="1">
      <c r="B251" s="50" t="s">
        <v>83</v>
      </c>
      <c r="C251" s="83">
        <v>3</v>
      </c>
      <c r="D251" s="84">
        <v>3</v>
      </c>
      <c r="E251" s="84">
        <v>3</v>
      </c>
      <c r="F251" s="84">
        <v>3</v>
      </c>
      <c r="G251" s="84">
        <v>3</v>
      </c>
      <c r="H251" s="85">
        <v>2</v>
      </c>
      <c r="I251" s="84"/>
      <c r="J251" s="84">
        <v>3</v>
      </c>
      <c r="K251" s="84">
        <v>3</v>
      </c>
      <c r="L251" s="85">
        <v>3</v>
      </c>
      <c r="M251" s="84"/>
      <c r="N251" s="84">
        <v>3</v>
      </c>
      <c r="O251" s="84">
        <v>3</v>
      </c>
      <c r="P251" s="85">
        <v>3</v>
      </c>
    </row>
    <row r="252" spans="2:24" ht="15.75" customHeight="1">
      <c r="B252" s="50" t="s">
        <v>87</v>
      </c>
      <c r="C252" s="46">
        <f>ROUND((I237*C251)/3,3)</f>
        <v>2.2200000000000002</v>
      </c>
      <c r="D252" s="46">
        <f>ROUND((I237*D251)/3,3)</f>
        <v>2.2200000000000002</v>
      </c>
      <c r="E252" s="46">
        <f>ROUND((I237*E251)/3,3)</f>
        <v>2.2200000000000002</v>
      </c>
      <c r="F252" s="46">
        <f>ROUND((I237*F251)/3,3)</f>
        <v>2.2200000000000002</v>
      </c>
      <c r="G252" s="46">
        <f>ROUND((I237*G251)/3,3)</f>
        <v>2.2200000000000002</v>
      </c>
      <c r="H252" s="46">
        <f>ROUND((I237*H251)/3,3)</f>
        <v>1.48</v>
      </c>
      <c r="I252" s="46">
        <f>ROUND((I237*I251)/3,3)</f>
        <v>0</v>
      </c>
      <c r="J252" s="46">
        <f>ROUND((I237*J251)/3,3)</f>
        <v>2.2200000000000002</v>
      </c>
      <c r="K252" s="46">
        <f>ROUND((I237*K251)/3,3)</f>
        <v>2.2200000000000002</v>
      </c>
      <c r="L252" s="46">
        <f>ROUND((I237*L251)/3,3)</f>
        <v>2.2200000000000002</v>
      </c>
      <c r="M252" s="46">
        <f>ROUND((I237*M251)/3,3)</f>
        <v>0</v>
      </c>
      <c r="N252" s="46">
        <f>ROUND((I237*N251)/3,3)</f>
        <v>2.2200000000000002</v>
      </c>
      <c r="O252" s="46">
        <f>ROUND((I237*O251)/3,3)</f>
        <v>2.2200000000000002</v>
      </c>
      <c r="P252" s="46">
        <f>ROUND((I237*P251)/3,3)</f>
        <v>2.2200000000000002</v>
      </c>
    </row>
    <row r="253" spans="2:24" ht="15.75" customHeight="1">
      <c r="B253" s="50" t="s">
        <v>93</v>
      </c>
      <c r="C253" s="46">
        <f>ROUND((L237*C251)/3,3)</f>
        <v>2.84</v>
      </c>
      <c r="D253" s="46">
        <f>ROUND((L237*D251)/3,3)</f>
        <v>2.84</v>
      </c>
      <c r="E253" s="46">
        <f>ROUND((L237*E251)/3,3)</f>
        <v>2.84</v>
      </c>
      <c r="F253" s="46">
        <f>ROUND((L237*F251)/3,3)</f>
        <v>2.84</v>
      </c>
      <c r="G253" s="46">
        <f>ROUND((L237*G251)/3,3)</f>
        <v>2.84</v>
      </c>
      <c r="H253" s="46">
        <f>ROUND((L237*H251)/3,3)</f>
        <v>1.893</v>
      </c>
      <c r="I253" s="46">
        <f>ROUND((L237*I251)/3,3)</f>
        <v>0</v>
      </c>
      <c r="J253" s="46">
        <f>ROUND((L237*J251)/3,3)</f>
        <v>2.84</v>
      </c>
      <c r="K253" s="46">
        <f>ROUND((L237*K251)/3,3)</f>
        <v>2.84</v>
      </c>
      <c r="L253" s="46">
        <f>ROUND((L237*L251)/3,3)</f>
        <v>2.84</v>
      </c>
      <c r="M253" s="46">
        <f>ROUND((L237*M251)/3,3)</f>
        <v>0</v>
      </c>
      <c r="N253" s="46">
        <f>ROUND((L237*N251)/3,3)</f>
        <v>2.84</v>
      </c>
      <c r="O253" s="46">
        <f>ROUND((L237*O251)/3,3)</f>
        <v>2.84</v>
      </c>
      <c r="P253" s="46">
        <f>ROUND((L237*P251)/3,3)</f>
        <v>2.84</v>
      </c>
    </row>
    <row r="254" spans="2:24" ht="15.75" customHeight="1"/>
    <row r="255" spans="2:24" ht="15.75" customHeight="1"/>
    <row r="256" spans="2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34">
    <mergeCell ref="F240:H240"/>
    <mergeCell ref="L241:L242"/>
    <mergeCell ref="I229:L229"/>
    <mergeCell ref="D240:D242"/>
    <mergeCell ref="C11:D11"/>
    <mergeCell ref="E240:E242"/>
    <mergeCell ref="I240:K240"/>
    <mergeCell ref="L240:N240"/>
    <mergeCell ref="J241:J242"/>
    <mergeCell ref="K241:K242"/>
    <mergeCell ref="O240:Q240"/>
    <mergeCell ref="R240:T240"/>
    <mergeCell ref="M241:M242"/>
    <mergeCell ref="N241:N242"/>
    <mergeCell ref="O241:O242"/>
    <mergeCell ref="P241:P242"/>
    <mergeCell ref="Q241:Q242"/>
    <mergeCell ref="R241:R242"/>
    <mergeCell ref="U240:U242"/>
    <mergeCell ref="I241:I242"/>
    <mergeCell ref="A15:A16"/>
    <mergeCell ref="B15:B16"/>
    <mergeCell ref="F15:F16"/>
    <mergeCell ref="J184:K184"/>
    <mergeCell ref="A216:B216"/>
    <mergeCell ref="A218:B218"/>
    <mergeCell ref="A219:B219"/>
    <mergeCell ref="F241:F242"/>
    <mergeCell ref="H241:H242"/>
    <mergeCell ref="A220:B220"/>
    <mergeCell ref="A221:B221"/>
    <mergeCell ref="C229:C231"/>
    <mergeCell ref="S241:S242"/>
    <mergeCell ref="T241:T2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BreakPreview" zoomScale="60" zoomScaleNormal="100" workbookViewId="0">
      <selection activeCell="K14" sqref="K14"/>
    </sheetView>
  </sheetViews>
  <sheetFormatPr defaultRowHeight="14.25"/>
  <cols>
    <col min="1" max="1" width="10.5" customWidth="1"/>
    <col min="2" max="2" width="17.375" customWidth="1"/>
    <col min="3" max="3" width="11" bestFit="1" customWidth="1"/>
    <col min="5" max="5" width="9.25" customWidth="1"/>
    <col min="6" max="6" width="16.625" customWidth="1"/>
    <col min="7" max="7" width="14.125" customWidth="1"/>
    <col min="9" max="9" width="8.75" customWidth="1"/>
    <col min="10" max="10" width="14.625" customWidth="1"/>
  </cols>
  <sheetData>
    <row r="1" spans="1:12" s="86" customFormat="1">
      <c r="A1" s="118" t="s">
        <v>330</v>
      </c>
    </row>
    <row r="2" spans="1:12" s="86" customFormat="1">
      <c r="A2" s="118" t="s">
        <v>331</v>
      </c>
    </row>
    <row r="3" spans="1:12" s="86" customFormat="1">
      <c r="A3" s="118" t="s">
        <v>332</v>
      </c>
    </row>
    <row r="4" spans="1:12" ht="15">
      <c r="A4" s="123" t="s">
        <v>6</v>
      </c>
      <c r="B4" s="123" t="s">
        <v>328</v>
      </c>
      <c r="C4" s="122" t="s">
        <v>8</v>
      </c>
      <c r="D4" s="122" t="s">
        <v>9</v>
      </c>
      <c r="E4" s="123" t="s">
        <v>6</v>
      </c>
      <c r="F4" s="123" t="s">
        <v>328</v>
      </c>
      <c r="G4" s="122" t="s">
        <v>8</v>
      </c>
      <c r="H4" s="122" t="s">
        <v>9</v>
      </c>
      <c r="I4" s="123" t="s">
        <v>6</v>
      </c>
      <c r="J4" s="123" t="s">
        <v>328</v>
      </c>
      <c r="K4" s="122" t="s">
        <v>8</v>
      </c>
      <c r="L4" s="122" t="s">
        <v>9</v>
      </c>
    </row>
    <row r="5" spans="1:12" ht="17.25">
      <c r="A5" s="119">
        <v>1</v>
      </c>
      <c r="B5" s="124" t="s">
        <v>124</v>
      </c>
      <c r="C5" s="120">
        <f>IF(D5="S",10,IF(D5="A",9,IF(D5="B",8,IF(D5="C",7,IF(D5="D",6,IF(D5="E",5,))))))</f>
        <v>8</v>
      </c>
      <c r="D5" s="125" t="s">
        <v>12</v>
      </c>
      <c r="E5" s="119">
        <v>23</v>
      </c>
      <c r="F5" s="126" t="s">
        <v>146</v>
      </c>
      <c r="G5" s="120">
        <f>IF(H5="S",10,IF(H5="A",9,IF(H5="B",8,IF(H5="C",7,IF(H5="D",6,IF(H5="E",5,))))))</f>
        <v>7</v>
      </c>
      <c r="H5" s="127" t="s">
        <v>10</v>
      </c>
      <c r="I5" s="119">
        <v>45</v>
      </c>
      <c r="J5" s="128" t="s">
        <v>168</v>
      </c>
      <c r="K5" s="120">
        <f>IF(L5="S",10,IF(L5="A",9,IF(L5="B",8,IF(L5="C",7,IF(L5="D",6,IF(L5="E",5,))))))</f>
        <v>6</v>
      </c>
      <c r="L5" s="121" t="s">
        <v>11</v>
      </c>
    </row>
    <row r="6" spans="1:12" ht="17.25">
      <c r="A6" s="9">
        <v>2</v>
      </c>
      <c r="B6" s="129" t="s">
        <v>125</v>
      </c>
      <c r="C6" s="82">
        <f t="shared" ref="C6:C26" si="0">IF(D6="S",10,IF(D6="A",9,IF(D6="B",8,IF(D6="C",7,IF(D6="D",6,IF(D6="E",5,))))))</f>
        <v>8</v>
      </c>
      <c r="D6" s="130" t="s">
        <v>12</v>
      </c>
      <c r="E6" s="9">
        <v>24</v>
      </c>
      <c r="F6" s="131" t="s">
        <v>147</v>
      </c>
      <c r="G6" s="82">
        <f>IF(H6="S",10,IF(H6="A",9,IF(H6="B",8,IF(H6="C",7,IF(H6="D",6,IF(H6="E",5,))))))</f>
        <v>8</v>
      </c>
      <c r="H6" s="79" t="s">
        <v>12</v>
      </c>
      <c r="I6" s="9">
        <v>46</v>
      </c>
      <c r="J6" s="129" t="s">
        <v>169</v>
      </c>
      <c r="K6" s="82">
        <f>IF(L6="S",10,IF(L6="A",9,IF(L6="B",8,IF(L6="C",7,IF(L6="D",6,IF(L6="E",5,))))))</f>
        <v>5</v>
      </c>
      <c r="L6" s="79" t="s">
        <v>13</v>
      </c>
    </row>
    <row r="7" spans="1:12" ht="17.25">
      <c r="A7" s="9">
        <v>3</v>
      </c>
      <c r="B7" s="129" t="s">
        <v>126</v>
      </c>
      <c r="C7" s="82">
        <f t="shared" si="0"/>
        <v>7</v>
      </c>
      <c r="D7" s="130" t="s">
        <v>10</v>
      </c>
      <c r="E7" s="9">
        <v>25</v>
      </c>
      <c r="F7" s="131" t="s">
        <v>148</v>
      </c>
      <c r="G7" s="82">
        <f>IF(H7="S",10,IF(H7="A",9,IF(H7="B",8,IF(H7="C",7,IF(H7="D",6,IF(H7="E",5,))))))</f>
        <v>8</v>
      </c>
      <c r="H7" s="79" t="s">
        <v>12</v>
      </c>
      <c r="I7" s="9">
        <v>47</v>
      </c>
      <c r="J7" s="129" t="s">
        <v>170</v>
      </c>
      <c r="K7" s="82">
        <f>IF(L7="S",10,IF(L7="A",9,IF(L7="B",8,IF(L7="C",7,IF(L7="D",6,IF(L7="E",5,))))))</f>
        <v>5</v>
      </c>
      <c r="L7" s="79" t="s">
        <v>13</v>
      </c>
    </row>
    <row r="8" spans="1:12" ht="17.25">
      <c r="A8" s="9">
        <v>4</v>
      </c>
      <c r="B8" s="129" t="s">
        <v>127</v>
      </c>
      <c r="C8" s="82">
        <f t="shared" si="0"/>
        <v>8</v>
      </c>
      <c r="D8" s="130" t="s">
        <v>12</v>
      </c>
      <c r="E8" s="9">
        <v>26</v>
      </c>
      <c r="F8" s="131" t="s">
        <v>149</v>
      </c>
      <c r="G8" s="82">
        <f>IF(H8="S",10,IF(H8="A",9,IF(H8="B",8,IF(H8="C",7,IF(H8="D",6,IF(H8="E",5,))))))</f>
        <v>8</v>
      </c>
      <c r="H8" s="79" t="s">
        <v>12</v>
      </c>
      <c r="I8" s="9">
        <v>48</v>
      </c>
      <c r="J8" s="129" t="s">
        <v>171</v>
      </c>
      <c r="K8" s="82">
        <f>IF(L8="S",10,IF(L8="A",9,IF(L8="B",8,IF(L8="C",7,IF(L8="D",6,IF(L8="E",5,))))))</f>
        <v>5</v>
      </c>
      <c r="L8" s="79" t="s">
        <v>13</v>
      </c>
    </row>
    <row r="9" spans="1:12" ht="17.25">
      <c r="A9" s="9">
        <v>5</v>
      </c>
      <c r="B9" s="129" t="s">
        <v>128</v>
      </c>
      <c r="C9" s="82">
        <f t="shared" si="0"/>
        <v>0</v>
      </c>
      <c r="D9" s="130" t="s">
        <v>14</v>
      </c>
      <c r="E9" s="9">
        <v>27</v>
      </c>
      <c r="F9" s="132" t="s">
        <v>150</v>
      </c>
      <c r="G9" s="82">
        <f>IF(H9="S",10,IF(H9="A",9,IF(H9="B",8,IF(H9="C",7,IF(H9="D",6,IF(H9="E",5,))))))</f>
        <v>8</v>
      </c>
      <c r="H9" s="79" t="s">
        <v>12</v>
      </c>
      <c r="I9" s="9">
        <v>49</v>
      </c>
      <c r="J9" s="129" t="s">
        <v>172</v>
      </c>
      <c r="K9" s="82">
        <f>IF(L9="S",10,IF(L9="A",9,IF(L9="B",8,IF(L9="C",7,IF(L9="D",6,IF(L9="E",5,))))))</f>
        <v>6</v>
      </c>
      <c r="L9" s="79" t="s">
        <v>11</v>
      </c>
    </row>
    <row r="10" spans="1:12" ht="17.25">
      <c r="A10" s="9">
        <v>6</v>
      </c>
      <c r="B10" s="129" t="s">
        <v>129</v>
      </c>
      <c r="C10" s="82">
        <f t="shared" si="0"/>
        <v>8</v>
      </c>
      <c r="D10" s="130" t="s">
        <v>12</v>
      </c>
      <c r="E10" s="9">
        <v>28</v>
      </c>
      <c r="F10" s="132" t="s">
        <v>151</v>
      </c>
      <c r="G10" s="82">
        <f>IF(H10="S",10,IF(H10="A",9,IF(H10="B",8,IF(H10="C",7,IF(H10="D",6,IF(H10="E",5,))))))</f>
        <v>8</v>
      </c>
      <c r="H10" s="79" t="s">
        <v>12</v>
      </c>
      <c r="I10" s="9">
        <v>50</v>
      </c>
      <c r="J10" s="129" t="s">
        <v>173</v>
      </c>
      <c r="K10" s="82">
        <f>IF(L10="S",10,IF(L10="A",9,IF(L10="B",8,IF(L10="C",7,IF(L10="D",6,IF(L10="E",5,))))))</f>
        <v>5</v>
      </c>
      <c r="L10" s="79" t="s">
        <v>13</v>
      </c>
    </row>
    <row r="11" spans="1:12" ht="17.25">
      <c r="A11" s="9">
        <v>7</v>
      </c>
      <c r="B11" s="129" t="s">
        <v>130</v>
      </c>
      <c r="C11" s="82">
        <f t="shared" si="0"/>
        <v>9</v>
      </c>
      <c r="D11" s="130" t="s">
        <v>15</v>
      </c>
      <c r="E11" s="9">
        <v>29</v>
      </c>
      <c r="F11" s="132" t="s">
        <v>152</v>
      </c>
      <c r="G11" s="82">
        <f>IF(H11="S",10,IF(H11="A",9,IF(H11="B",8,IF(H11="C",7,IF(H11="D",6,IF(H11="E",5,))))))</f>
        <v>7</v>
      </c>
      <c r="H11" s="79" t="s">
        <v>10</v>
      </c>
      <c r="I11" s="9">
        <v>51</v>
      </c>
      <c r="J11" s="129" t="s">
        <v>174</v>
      </c>
      <c r="K11" s="82">
        <f>IF(L11="S",10,IF(L11="A",9,IF(L11="B",8,IF(L11="C",7,IF(L11="D",6,IF(L11="E",5,))))))</f>
        <v>7</v>
      </c>
      <c r="L11" s="79" t="s">
        <v>10</v>
      </c>
    </row>
    <row r="12" spans="1:12" ht="17.25">
      <c r="A12" s="9">
        <v>8</v>
      </c>
      <c r="B12" s="129" t="s">
        <v>131</v>
      </c>
      <c r="C12" s="82">
        <f t="shared" si="0"/>
        <v>9</v>
      </c>
      <c r="D12" s="130" t="s">
        <v>15</v>
      </c>
      <c r="E12" s="9">
        <v>30</v>
      </c>
      <c r="F12" s="132" t="s">
        <v>153</v>
      </c>
      <c r="G12" s="82">
        <f>IF(H12="S",10,IF(H12="A",9,IF(H12="B",8,IF(H12="C",7,IF(H12="D",6,IF(H12="E",5,))))))</f>
        <v>6</v>
      </c>
      <c r="H12" s="80" t="s">
        <v>11</v>
      </c>
      <c r="I12" s="9">
        <v>52</v>
      </c>
      <c r="J12" s="129" t="s">
        <v>175</v>
      </c>
      <c r="K12" s="82">
        <f>IF(L12="S",10,IF(L12="A",9,IF(L12="B",8,IF(L12="C",7,IF(L12="D",6,IF(L12="E",5,))))))</f>
        <v>8</v>
      </c>
      <c r="L12" s="79" t="s">
        <v>12</v>
      </c>
    </row>
    <row r="13" spans="1:12" ht="17.25">
      <c r="A13" s="9">
        <v>9</v>
      </c>
      <c r="B13" s="129" t="s">
        <v>132</v>
      </c>
      <c r="C13" s="82">
        <f t="shared" si="0"/>
        <v>8</v>
      </c>
      <c r="D13" s="130" t="s">
        <v>12</v>
      </c>
      <c r="E13" s="9">
        <v>31</v>
      </c>
      <c r="F13" s="132" t="s">
        <v>154</v>
      </c>
      <c r="G13" s="82">
        <f>IF(H13="S",10,IF(H13="A",9,IF(H13="B",8,IF(H13="C",7,IF(H13="D",6,IF(H13="E",5,))))))</f>
        <v>7</v>
      </c>
      <c r="H13" s="79" t="s">
        <v>10</v>
      </c>
      <c r="I13" s="9">
        <v>53</v>
      </c>
      <c r="J13" s="129" t="s">
        <v>176</v>
      </c>
      <c r="K13" s="82">
        <f>IF(L13="S",10,IF(L13="A",9,IF(L13="B",8,IF(L13="C",7,IF(L13="D",6,IF(L13="E",5,))))))</f>
        <v>9</v>
      </c>
      <c r="L13" s="79" t="s">
        <v>15</v>
      </c>
    </row>
    <row r="14" spans="1:12" ht="17.25">
      <c r="A14" s="9">
        <v>10</v>
      </c>
      <c r="B14" s="129" t="s">
        <v>133</v>
      </c>
      <c r="C14" s="82">
        <f t="shared" si="0"/>
        <v>8</v>
      </c>
      <c r="D14" s="130" t="s">
        <v>12</v>
      </c>
      <c r="E14" s="9">
        <v>32</v>
      </c>
      <c r="F14" s="132" t="s">
        <v>155</v>
      </c>
      <c r="G14" s="82">
        <f>IF(H14="S",10,IF(H14="A",9,IF(H14="B",8,IF(H14="C",7,IF(H14="D",6,IF(H14="E",5,))))))</f>
        <v>8</v>
      </c>
      <c r="H14" s="79" t="s">
        <v>12</v>
      </c>
      <c r="I14" s="9">
        <v>54</v>
      </c>
      <c r="J14" s="129" t="s">
        <v>177</v>
      </c>
      <c r="K14" s="82">
        <f>IF(L14="S",10,IF(L14="A",9,IF(L14="B",8,IF(L14="C",7,IF(L14="D",6,IF(L14="E",5,))))))</f>
        <v>7</v>
      </c>
      <c r="L14" s="79" t="s">
        <v>10</v>
      </c>
    </row>
    <row r="15" spans="1:12" ht="17.25">
      <c r="A15" s="9">
        <v>11</v>
      </c>
      <c r="B15" s="129" t="s">
        <v>134</v>
      </c>
      <c r="C15" s="82">
        <f t="shared" si="0"/>
        <v>8</v>
      </c>
      <c r="D15" s="130" t="s">
        <v>12</v>
      </c>
      <c r="E15" s="9">
        <v>33</v>
      </c>
      <c r="F15" s="132" t="s">
        <v>156</v>
      </c>
      <c r="G15" s="82">
        <f>IF(H15="S",10,IF(H15="A",9,IF(H15="B",8,IF(H15="C",7,IF(H15="D",6,IF(H15="E",5,))))))</f>
        <v>8</v>
      </c>
      <c r="H15" s="79" t="s">
        <v>12</v>
      </c>
      <c r="I15" s="9">
        <v>55</v>
      </c>
      <c r="J15" s="129" t="s">
        <v>178</v>
      </c>
      <c r="K15" s="82">
        <f>IF(L15="S",10,IF(L15="A",9,IF(L15="B",8,IF(L15="C",7,IF(L15="D",6,IF(L15="E",5,))))))</f>
        <v>6</v>
      </c>
      <c r="L15" s="79" t="s">
        <v>11</v>
      </c>
    </row>
    <row r="16" spans="1:12" ht="17.25">
      <c r="A16" s="9">
        <v>12</v>
      </c>
      <c r="B16" s="129" t="s">
        <v>135</v>
      </c>
      <c r="C16" s="82">
        <f t="shared" si="0"/>
        <v>8</v>
      </c>
      <c r="D16" s="130" t="s">
        <v>12</v>
      </c>
      <c r="E16" s="9">
        <v>34</v>
      </c>
      <c r="F16" s="132" t="s">
        <v>157</v>
      </c>
      <c r="G16" s="82">
        <f>IF(H16="S",10,IF(H16="A",9,IF(H16="B",8,IF(H16="C",7,IF(H16="D",6,IF(H16="E",5,))))))</f>
        <v>8</v>
      </c>
      <c r="H16" s="79" t="s">
        <v>12</v>
      </c>
      <c r="I16" s="9">
        <v>56</v>
      </c>
      <c r="J16" s="129" t="s">
        <v>179</v>
      </c>
      <c r="K16" s="82">
        <f>IF(L16="S",10,IF(L16="A",9,IF(L16="B",8,IF(L16="C",7,IF(L16="D",6,IF(L16="E",5,))))))</f>
        <v>7</v>
      </c>
      <c r="L16" s="79" t="s">
        <v>10</v>
      </c>
    </row>
    <row r="17" spans="1:12" ht="17.25">
      <c r="A17" s="9">
        <v>13</v>
      </c>
      <c r="B17" s="129" t="s">
        <v>136</v>
      </c>
      <c r="C17" s="82">
        <f t="shared" si="0"/>
        <v>8</v>
      </c>
      <c r="D17" s="130" t="s">
        <v>12</v>
      </c>
      <c r="E17" s="9">
        <v>35</v>
      </c>
      <c r="F17" s="132" t="s">
        <v>158</v>
      </c>
      <c r="G17" s="82">
        <f>IF(H17="S",10,IF(H17="A",9,IF(H17="B",8,IF(H17="C",7,IF(H17="D",6,IF(H17="E",5,))))))</f>
        <v>8</v>
      </c>
      <c r="H17" s="79" t="s">
        <v>12</v>
      </c>
      <c r="I17" s="9">
        <v>57</v>
      </c>
      <c r="J17" s="129" t="s">
        <v>180</v>
      </c>
      <c r="K17" s="82">
        <f>IF(L17="S",10,IF(L17="A",9,IF(L17="B",8,IF(L17="C",7,IF(L17="D",6,IF(L17="E",5,))))))</f>
        <v>9</v>
      </c>
      <c r="L17" s="79" t="s">
        <v>15</v>
      </c>
    </row>
    <row r="18" spans="1:12" ht="17.25">
      <c r="A18" s="9">
        <v>14</v>
      </c>
      <c r="B18" s="129" t="s">
        <v>137</v>
      </c>
      <c r="C18" s="82">
        <f t="shared" si="0"/>
        <v>10</v>
      </c>
      <c r="D18" s="130" t="s">
        <v>16</v>
      </c>
      <c r="E18" s="9">
        <v>36</v>
      </c>
      <c r="F18" s="132" t="s">
        <v>159</v>
      </c>
      <c r="G18" s="82">
        <f>IF(H18="S",10,IF(H18="A",9,IF(H18="B",8,IF(H18="C",7,IF(H18="D",6,IF(H18="E",5,))))))</f>
        <v>9</v>
      </c>
      <c r="H18" s="80" t="s">
        <v>15</v>
      </c>
      <c r="I18" s="9">
        <v>58</v>
      </c>
      <c r="J18" s="129" t="s">
        <v>181</v>
      </c>
      <c r="K18" s="82">
        <f>IF(L18="S",10,IF(L18="A",9,IF(L18="B",8,IF(L18="C",7,IF(L18="D",6,IF(L18="E",5,))))))</f>
        <v>8</v>
      </c>
      <c r="L18" s="79" t="s">
        <v>12</v>
      </c>
    </row>
    <row r="19" spans="1:12" ht="17.25">
      <c r="A19" s="9">
        <v>15</v>
      </c>
      <c r="B19" s="129" t="s">
        <v>138</v>
      </c>
      <c r="C19" s="82">
        <f t="shared" si="0"/>
        <v>10</v>
      </c>
      <c r="D19" s="130" t="s">
        <v>16</v>
      </c>
      <c r="E19" s="9">
        <v>37</v>
      </c>
      <c r="F19" s="132" t="s">
        <v>160</v>
      </c>
      <c r="G19" s="82">
        <f>IF(H19="S",10,IF(H19="A",9,IF(H19="B",8,IF(H19="C",7,IF(H19="D",6,IF(H19="E",5,))))))</f>
        <v>8</v>
      </c>
      <c r="H19" s="79" t="s">
        <v>12</v>
      </c>
      <c r="I19" s="9">
        <v>59</v>
      </c>
      <c r="J19" s="129" t="s">
        <v>182</v>
      </c>
      <c r="K19" s="82">
        <f>IF(L19="S",10,IF(L19="A",9,IF(L19="B",8,IF(L19="C",7,IF(L19="D",6,IF(L19="E",5,))))))</f>
        <v>9</v>
      </c>
      <c r="L19" s="79" t="s">
        <v>15</v>
      </c>
    </row>
    <row r="20" spans="1:12" ht="17.25">
      <c r="A20" s="9">
        <v>16</v>
      </c>
      <c r="B20" s="129" t="s">
        <v>139</v>
      </c>
      <c r="C20" s="82">
        <f t="shared" si="0"/>
        <v>10</v>
      </c>
      <c r="D20" s="130" t="s">
        <v>16</v>
      </c>
      <c r="E20" s="9">
        <v>38</v>
      </c>
      <c r="F20" s="132" t="s">
        <v>161</v>
      </c>
      <c r="G20" s="82">
        <f>IF(H20="S",10,IF(H20="A",9,IF(H20="B",8,IF(H20="C",7,IF(H20="D",6,IF(H20="E",5,))))))</f>
        <v>8</v>
      </c>
      <c r="H20" s="79" t="s">
        <v>12</v>
      </c>
      <c r="I20" s="9">
        <v>60</v>
      </c>
      <c r="J20" s="129" t="s">
        <v>300</v>
      </c>
      <c r="K20" s="82">
        <f>IF(L20="S",10,IF(L20="A",9,IF(L20="B",8,IF(L20="C",7,IF(L20="D",6,IF(L20="E",5,))))))</f>
        <v>6</v>
      </c>
      <c r="L20" s="79" t="s">
        <v>11</v>
      </c>
    </row>
    <row r="21" spans="1:12" ht="17.25">
      <c r="A21" s="9">
        <v>17</v>
      </c>
      <c r="B21" s="129" t="s">
        <v>140</v>
      </c>
      <c r="C21" s="82">
        <f t="shared" si="0"/>
        <v>8</v>
      </c>
      <c r="D21" s="130" t="s">
        <v>12</v>
      </c>
      <c r="E21" s="9">
        <v>39</v>
      </c>
      <c r="F21" s="132" t="s">
        <v>162</v>
      </c>
      <c r="G21" s="82">
        <f>IF(H21="S",10,IF(H21="A",9,IF(H21="B",8,IF(H21="C",7,IF(H21="D",6,IF(H21="E",5,))))))</f>
        <v>7</v>
      </c>
      <c r="H21" s="79" t="s">
        <v>10</v>
      </c>
      <c r="I21" s="9">
        <v>61</v>
      </c>
      <c r="J21" s="129" t="s">
        <v>301</v>
      </c>
      <c r="K21" s="82">
        <f>IF(L21="S",10,IF(L21="A",9,IF(L21="B",8,IF(L21="C",7,IF(L21="D",6,IF(L21="E",5,))))))</f>
        <v>5</v>
      </c>
      <c r="L21" s="79" t="s">
        <v>13</v>
      </c>
    </row>
    <row r="22" spans="1:12" ht="17.25">
      <c r="A22" s="9">
        <v>18</v>
      </c>
      <c r="B22" s="129" t="s">
        <v>141</v>
      </c>
      <c r="C22" s="82">
        <f t="shared" si="0"/>
        <v>7</v>
      </c>
      <c r="D22" s="130" t="s">
        <v>10</v>
      </c>
      <c r="E22" s="9">
        <v>40</v>
      </c>
      <c r="F22" s="132" t="s">
        <v>163</v>
      </c>
      <c r="G22" s="82">
        <f>IF(H22="S",10,IF(H22="A",9,IF(H22="B",8,IF(H22="C",7,IF(H22="D",6,IF(H22="E",5,))))))</f>
        <v>5</v>
      </c>
      <c r="H22" s="79" t="s">
        <v>13</v>
      </c>
      <c r="I22" s="9">
        <v>62</v>
      </c>
      <c r="J22" s="129" t="s">
        <v>302</v>
      </c>
      <c r="K22" s="82">
        <f>IF(L22="S",10,IF(L22="A",9,IF(L22="B",8,IF(L22="C",7,IF(L22="D",6,IF(L22="E",5,))))))</f>
        <v>6</v>
      </c>
      <c r="L22" s="79" t="s">
        <v>11</v>
      </c>
    </row>
    <row r="23" spans="1:12" ht="17.25">
      <c r="A23" s="9">
        <v>19</v>
      </c>
      <c r="B23" s="129" t="s">
        <v>142</v>
      </c>
      <c r="C23" s="82">
        <f t="shared" si="0"/>
        <v>9</v>
      </c>
      <c r="D23" s="130" t="s">
        <v>15</v>
      </c>
      <c r="E23" s="9">
        <v>41</v>
      </c>
      <c r="F23" s="132" t="s">
        <v>164</v>
      </c>
      <c r="G23" s="82">
        <f>IF(H23="S",10,IF(H23="A",9,IF(H23="B",8,IF(H23="C",7,IF(H23="D",6,IF(H23="E",5,))))))</f>
        <v>5</v>
      </c>
      <c r="H23" s="79" t="s">
        <v>13</v>
      </c>
      <c r="I23" s="9">
        <v>63</v>
      </c>
      <c r="J23" s="129" t="s">
        <v>303</v>
      </c>
      <c r="K23" s="82">
        <f>IF(L23="S",10,IF(L23="A",9,IF(L23="B",8,IF(L23="C",7,IF(L23="D",6,IF(L23="E",5,))))))</f>
        <v>0</v>
      </c>
      <c r="L23" s="79" t="s">
        <v>14</v>
      </c>
    </row>
    <row r="24" spans="1:12" ht="17.25">
      <c r="A24" s="9">
        <v>20</v>
      </c>
      <c r="B24" s="129" t="s">
        <v>143</v>
      </c>
      <c r="C24" s="82">
        <f t="shared" si="0"/>
        <v>7</v>
      </c>
      <c r="D24" s="133" t="s">
        <v>10</v>
      </c>
      <c r="E24" s="9">
        <v>42</v>
      </c>
      <c r="F24" s="128" t="s">
        <v>165</v>
      </c>
      <c r="G24" s="82">
        <f>IF(H24="S",10,IF(H24="A",9,IF(H24="B",8,IF(H24="C",7,IF(H24="D",6,IF(H24="E",5,))))))</f>
        <v>7</v>
      </c>
      <c r="H24" s="79" t="s">
        <v>10</v>
      </c>
      <c r="I24" s="9">
        <v>64</v>
      </c>
      <c r="J24" s="129" t="s">
        <v>304</v>
      </c>
      <c r="K24" s="82">
        <f>IF(L24="S",10,IF(L24="A",9,IF(L24="B",8,IF(L24="C",7,IF(L24="D",6,IF(L24="E",5,))))))</f>
        <v>7</v>
      </c>
      <c r="L24" s="79" t="s">
        <v>10</v>
      </c>
    </row>
    <row r="25" spans="1:12" ht="17.25">
      <c r="A25" s="9">
        <v>21</v>
      </c>
      <c r="B25" s="129" t="s">
        <v>144</v>
      </c>
      <c r="C25" s="82">
        <f t="shared" si="0"/>
        <v>8</v>
      </c>
      <c r="D25" s="130" t="s">
        <v>12</v>
      </c>
      <c r="E25" s="9">
        <v>43</v>
      </c>
      <c r="F25" s="129" t="s">
        <v>166</v>
      </c>
      <c r="G25" s="82">
        <f>IF(H25="S",10,IF(H25="A",9,IF(H25="B",8,IF(H25="C",7,IF(H25="D",6,IF(H25="E",5,))))))</f>
        <v>7</v>
      </c>
      <c r="H25" s="79" t="s">
        <v>10</v>
      </c>
      <c r="I25" s="9">
        <v>65</v>
      </c>
      <c r="J25" s="129" t="s">
        <v>305</v>
      </c>
      <c r="K25" s="82">
        <f>IF(L25="S",10,IF(L25="A",9,IF(L25="B",8,IF(L25="C",7,IF(L25="D",6,IF(L25="E",5,))))))</f>
        <v>0</v>
      </c>
      <c r="L25" s="79" t="s">
        <v>14</v>
      </c>
    </row>
    <row r="26" spans="1:12" ht="17.25">
      <c r="A26" s="9">
        <v>22</v>
      </c>
      <c r="B26" s="129" t="s">
        <v>145</v>
      </c>
      <c r="C26" s="82">
        <f t="shared" si="0"/>
        <v>8</v>
      </c>
      <c r="D26" s="130" t="s">
        <v>12</v>
      </c>
      <c r="E26" s="9">
        <v>44</v>
      </c>
      <c r="F26" s="129" t="s">
        <v>167</v>
      </c>
      <c r="G26" s="82">
        <f>IF(H26="S",10,IF(H26="A",9,IF(H26="B",8,IF(H26="C",7,IF(H26="D",6,IF(H26="E",5,))))))</f>
        <v>6</v>
      </c>
      <c r="H26" s="79" t="s">
        <v>11</v>
      </c>
      <c r="I26" s="118"/>
      <c r="J26" s="118"/>
      <c r="K26" s="118"/>
      <c r="L26" s="118"/>
    </row>
    <row r="28" spans="1:12" ht="47.25">
      <c r="A28" s="134" t="s">
        <v>319</v>
      </c>
      <c r="B28" s="134" t="s">
        <v>320</v>
      </c>
      <c r="C28" s="134" t="s">
        <v>321</v>
      </c>
      <c r="D28" s="134" t="s">
        <v>322</v>
      </c>
      <c r="E28" s="134" t="s">
        <v>323</v>
      </c>
      <c r="F28" s="134" t="s">
        <v>324</v>
      </c>
      <c r="G28" s="134" t="s">
        <v>325</v>
      </c>
      <c r="H28" s="134" t="s">
        <v>326</v>
      </c>
      <c r="I28" s="134" t="s">
        <v>327</v>
      </c>
    </row>
    <row r="29" spans="1:12" ht="15.75">
      <c r="A29" s="134" t="s">
        <v>329</v>
      </c>
      <c r="B29" s="135">
        <v>0.95</v>
      </c>
      <c r="C29" s="136">
        <v>0</v>
      </c>
      <c r="D29" s="136">
        <v>3</v>
      </c>
      <c r="E29" s="136">
        <v>7</v>
      </c>
      <c r="F29" s="136">
        <v>25</v>
      </c>
      <c r="G29" s="136">
        <v>13</v>
      </c>
      <c r="H29" s="136">
        <v>7</v>
      </c>
      <c r="I29" s="136">
        <v>7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9" sqref="A9"/>
    </sheetView>
  </sheetViews>
  <sheetFormatPr defaultColWidth="12.625" defaultRowHeight="15" customHeight="1"/>
  <cols>
    <col min="1" max="1" width="33.375" customWidth="1"/>
    <col min="2" max="2" width="7.5" customWidth="1"/>
    <col min="3" max="3" width="6.75" customWidth="1"/>
    <col min="4" max="7" width="4.375" bestFit="1" customWidth="1"/>
    <col min="8" max="8" width="4.125" bestFit="1" customWidth="1"/>
    <col min="9" max="10" width="4.375" bestFit="1" customWidth="1"/>
    <col min="11" max="13" width="5" bestFit="1" customWidth="1"/>
    <col min="14" max="15" width="5.25" bestFit="1" customWidth="1"/>
    <col min="16" max="25" width="7.625" customWidth="1"/>
  </cols>
  <sheetData>
    <row r="1" spans="1:15">
      <c r="A1" s="19" t="str">
        <f>'CIE+SEE'!B2</f>
        <v>MVSR, Department of CSE</v>
      </c>
    </row>
    <row r="2" spans="1:15">
      <c r="A2" s="19" t="str">
        <f>'CIE+SEE'!B3</f>
        <v>CO Attainment Analysis Matrix</v>
      </c>
    </row>
    <row r="3" spans="1:15">
      <c r="A3" s="19" t="str">
        <f>'CIE+SEE'!B4</f>
        <v>Work Sheet for theory Courses -CIE &amp; SEE</v>
      </c>
    </row>
    <row r="4" spans="1:15">
      <c r="A4" s="19" t="str">
        <f>'CIE+SEE'!B5</f>
        <v>Attainment of COs through  CIE &amp; SEE</v>
      </c>
    </row>
    <row r="5" spans="1:15">
      <c r="A5" s="19" t="str">
        <f>'CIE+SEE'!B6</f>
        <v>Academic year:2021-22</v>
      </c>
      <c r="C5" s="19" t="str">
        <f>'CIE+SEE'!D6</f>
        <v>Sem-IV</v>
      </c>
    </row>
    <row r="6" spans="1:15">
      <c r="A6" s="19" t="str">
        <f>'CIE+SEE'!B7</f>
        <v>Course Code:  PC 403 CS</v>
      </c>
    </row>
    <row r="7" spans="1:15">
      <c r="A7" s="19" t="str">
        <f>'CIE+SEE'!B8</f>
        <v>Course Name: DBMS</v>
      </c>
    </row>
    <row r="8" spans="1:15">
      <c r="A8" s="19" t="str">
        <f>'CIE+SEE'!B9</f>
        <v>Class: B.E. 2/4</v>
      </c>
      <c r="B8" s="19" t="str">
        <f>'CIE+SEE'!C9</f>
        <v>Section : I , II &amp;III</v>
      </c>
    </row>
    <row r="10" spans="1:15">
      <c r="A10" s="19" t="str">
        <f>'CIE+SEE'!B11</f>
        <v>Name of the course coordinator</v>
      </c>
      <c r="B10" s="19" t="str">
        <f>'CIE+SEE'!C11</f>
        <v>G.SRISHAILAM</v>
      </c>
    </row>
    <row r="13" spans="1:15">
      <c r="A13" s="19" t="s">
        <v>109</v>
      </c>
      <c r="B13" s="14">
        <f>'CIE+SEE'!I237</f>
        <v>2.2200000000000002</v>
      </c>
    </row>
    <row r="14" spans="1:15">
      <c r="A14" s="19" t="s">
        <v>110</v>
      </c>
      <c r="B14" s="14">
        <f>'CIE+SEE'!L237</f>
        <v>2.84</v>
      </c>
    </row>
    <row r="16" spans="1:15" ht="14.25">
      <c r="A16" s="18" t="s">
        <v>111</v>
      </c>
      <c r="B16" s="62" t="s">
        <v>82</v>
      </c>
      <c r="C16" s="62" t="s">
        <v>96</v>
      </c>
      <c r="D16" s="62" t="s">
        <v>97</v>
      </c>
      <c r="E16" s="62" t="s">
        <v>98</v>
      </c>
      <c r="F16" s="62" t="s">
        <v>99</v>
      </c>
      <c r="G16" s="62" t="s">
        <v>100</v>
      </c>
      <c r="H16" s="62" t="s">
        <v>101</v>
      </c>
      <c r="I16" s="62" t="s">
        <v>102</v>
      </c>
      <c r="J16" s="62" t="s">
        <v>103</v>
      </c>
      <c r="K16" s="62" t="s">
        <v>104</v>
      </c>
      <c r="L16" s="62" t="s">
        <v>105</v>
      </c>
      <c r="M16" s="62" t="s">
        <v>106</v>
      </c>
      <c r="N16" s="62" t="s">
        <v>107</v>
      </c>
      <c r="O16" s="62" t="s">
        <v>108</v>
      </c>
    </row>
    <row r="17" spans="1:15">
      <c r="A17" s="9" t="s">
        <v>112</v>
      </c>
      <c r="B17" s="30">
        <f>'CIE+SEE'!C251</f>
        <v>3</v>
      </c>
      <c r="C17" s="30">
        <f>'CIE+SEE'!D251</f>
        <v>3</v>
      </c>
      <c r="D17" s="30">
        <f>'CIE+SEE'!E251</f>
        <v>3</v>
      </c>
      <c r="E17" s="30">
        <f>'CIE+SEE'!F251</f>
        <v>3</v>
      </c>
      <c r="F17" s="30">
        <f>'CIE+SEE'!G251</f>
        <v>3</v>
      </c>
      <c r="G17" s="30">
        <f>'CIE+SEE'!H251</f>
        <v>2</v>
      </c>
      <c r="H17" s="30">
        <f>'CIE+SEE'!I251</f>
        <v>0</v>
      </c>
      <c r="I17" s="30">
        <f>'CIE+SEE'!J251</f>
        <v>3</v>
      </c>
      <c r="J17" s="30">
        <f>'CIE+SEE'!K251</f>
        <v>3</v>
      </c>
      <c r="K17" s="30">
        <f>'CIE+SEE'!L251</f>
        <v>3</v>
      </c>
      <c r="L17" s="30">
        <f>'CIE+SEE'!M251</f>
        <v>0</v>
      </c>
      <c r="M17" s="30">
        <f>'CIE+SEE'!N251</f>
        <v>3</v>
      </c>
      <c r="N17" s="30">
        <f>'CIE+SEE'!O251</f>
        <v>3</v>
      </c>
      <c r="O17" s="30">
        <f>'CIE+SEE'!P251</f>
        <v>3</v>
      </c>
    </row>
    <row r="18" spans="1:15">
      <c r="A18" s="9" t="s">
        <v>113</v>
      </c>
      <c r="B18" s="30">
        <f>B13*B17</f>
        <v>6.66</v>
      </c>
      <c r="C18" s="30">
        <f>B13*C17</f>
        <v>6.66</v>
      </c>
      <c r="D18" s="30">
        <f>B13*D17</f>
        <v>6.66</v>
      </c>
      <c r="E18" s="30">
        <f>B13*E17</f>
        <v>6.66</v>
      </c>
      <c r="F18" s="30">
        <f>B13*F17</f>
        <v>6.66</v>
      </c>
      <c r="G18" s="30">
        <f>B13*G17</f>
        <v>4.4400000000000004</v>
      </c>
      <c r="H18" s="30">
        <f>B13*H17</f>
        <v>0</v>
      </c>
      <c r="I18" s="30">
        <f>B13*I17</f>
        <v>6.66</v>
      </c>
      <c r="J18" s="30">
        <f>B13*J17</f>
        <v>6.66</v>
      </c>
      <c r="K18" s="30">
        <f>B13*K17</f>
        <v>6.66</v>
      </c>
      <c r="L18" s="30">
        <f>B13*L17</f>
        <v>0</v>
      </c>
      <c r="M18" s="30">
        <f>B13*M17</f>
        <v>6.66</v>
      </c>
      <c r="N18" s="30">
        <f>B13*N17</f>
        <v>6.66</v>
      </c>
      <c r="O18" s="30">
        <f>B13*O17</f>
        <v>6.66</v>
      </c>
    </row>
    <row r="19" spans="1:15">
      <c r="A19" s="9" t="s">
        <v>114</v>
      </c>
      <c r="B19" s="30">
        <f>B14*B17</f>
        <v>8.52</v>
      </c>
      <c r="C19" s="30">
        <f>B14*C17</f>
        <v>8.52</v>
      </c>
      <c r="D19" s="30">
        <f>B14*D17</f>
        <v>8.52</v>
      </c>
      <c r="E19" s="30">
        <f>B14*E17</f>
        <v>8.52</v>
      </c>
      <c r="F19" s="30">
        <f>B14*F17</f>
        <v>8.52</v>
      </c>
      <c r="G19" s="30">
        <f>B14*G17</f>
        <v>5.68</v>
      </c>
      <c r="H19" s="30">
        <f>B14*H17</f>
        <v>0</v>
      </c>
      <c r="I19" s="30">
        <f>B14*I17</f>
        <v>8.52</v>
      </c>
      <c r="J19" s="30">
        <f>B14*J17</f>
        <v>8.52</v>
      </c>
      <c r="K19" s="30">
        <f>B14*K17</f>
        <v>8.52</v>
      </c>
      <c r="L19" s="30">
        <f>B14*L17</f>
        <v>0</v>
      </c>
      <c r="M19" s="30">
        <f>B14*M17</f>
        <v>8.52</v>
      </c>
      <c r="N19" s="30">
        <f>B14*N17</f>
        <v>8.52</v>
      </c>
      <c r="O19" s="30">
        <f>B14*O17</f>
        <v>8.52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CIE+SEE</vt:lpstr>
      <vt:lpstr>Sheet1</vt:lpstr>
      <vt:lpstr>PO SET &amp;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MVSR</cp:lastModifiedBy>
  <cp:lastPrinted>2023-02-28T09:44:21Z</cp:lastPrinted>
  <dcterms:created xsi:type="dcterms:W3CDTF">2020-09-04T08:30:02Z</dcterms:created>
  <dcterms:modified xsi:type="dcterms:W3CDTF">2023-02-28T09:44:26Z</dcterms:modified>
</cp:coreProperties>
</file>