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unal\Documents\VdartWorking\NEWDOCUMENTS\"/>
    </mc:Choice>
  </mc:AlternateContent>
  <xr:revisionPtr revIDLastSave="0" documentId="13_ncr:1_{A5EE7BBC-2E8C-437A-8460-FA2B16EFD18A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36" i="1" l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AZ32" i="1"/>
  <c r="AZ33" i="1"/>
  <c r="AZ34" i="1"/>
  <c r="AZ35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BA31" i="1"/>
  <c r="AZ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31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33" i="1"/>
  <c r="AV34" i="1"/>
  <c r="AV35" i="1"/>
  <c r="AV36" i="1"/>
  <c r="AV37" i="1"/>
  <c r="AV32" i="1"/>
  <c r="AV31" i="1"/>
  <c r="AT48" i="1"/>
  <c r="AT49" i="1"/>
  <c r="AT50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31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X22" i="1"/>
  <c r="AZ22" i="1"/>
  <c r="BA22" i="1"/>
  <c r="AW23" i="1"/>
  <c r="AX23" i="1"/>
  <c r="AZ23" i="1"/>
  <c r="BA23" i="1"/>
  <c r="AW24" i="1"/>
  <c r="AX24" i="1"/>
  <c r="AZ24" i="1"/>
  <c r="BA24" i="1"/>
  <c r="BA25" i="1" l="1"/>
  <c r="AX25" i="1"/>
  <c r="AZ25" i="1"/>
  <c r="AW25" i="1"/>
  <c r="AZ27" i="1"/>
  <c r="AV51" i="1"/>
  <c r="AV52" i="1" l="1"/>
  <c r="AW27" i="1"/>
  <c r="AZ51" i="1"/>
  <c r="AZ53" i="1"/>
  <c r="BA51" i="1"/>
</calcChain>
</file>

<file path=xl/sharedStrings.xml><?xml version="1.0" encoding="utf-8"?>
<sst xmlns="http://schemas.openxmlformats.org/spreadsheetml/2006/main" count="303" uniqueCount="126">
  <si>
    <t>Testing PNG</t>
  </si>
  <si>
    <t>Testing PDF</t>
  </si>
  <si>
    <t>Real PNG</t>
  </si>
  <si>
    <t>Barcode Decoded(1) TXT</t>
  </si>
  <si>
    <t>Barcode Decoded(2) TXT</t>
  </si>
  <si>
    <t>Barcode Decoded Barcode</t>
  </si>
  <si>
    <t>Date Working(T/F)</t>
  </si>
  <si>
    <t>Reason for Date</t>
  </si>
  <si>
    <t>Title Blue 50</t>
  </si>
  <si>
    <t>Title Green 50</t>
  </si>
  <si>
    <t>Title Red 50</t>
  </si>
  <si>
    <t>Title Blue 80</t>
  </si>
  <si>
    <t>Title Green 80</t>
  </si>
  <si>
    <t>Title Red 80</t>
  </si>
  <si>
    <t>Title Blue 30</t>
  </si>
  <si>
    <t>Title Green 30</t>
  </si>
  <si>
    <t>Title Red 30</t>
  </si>
  <si>
    <t>Final Title (T/F)</t>
  </si>
  <si>
    <t>Similarty SequenceMatcher TXT</t>
  </si>
  <si>
    <t>Similarty Correct TXT</t>
  </si>
  <si>
    <t>Similarty Incorrect TXT</t>
  </si>
  <si>
    <t>WaterMark Correct 1</t>
  </si>
  <si>
    <t>WaterMark False 1</t>
  </si>
  <si>
    <t>WaterMark Ave Correct 2</t>
  </si>
  <si>
    <t>WaterMark Ave False 2</t>
  </si>
  <si>
    <t>WaterMark Correct 3</t>
  </si>
  <si>
    <t>WaterMark False 3</t>
  </si>
  <si>
    <t>WaterMark Error 3</t>
  </si>
  <si>
    <t>WaterMark Final (T/F)</t>
  </si>
  <si>
    <t>SSIM Score</t>
  </si>
  <si>
    <t>Percent Difference</t>
  </si>
  <si>
    <t>Testing KeyPoints</t>
  </si>
  <si>
    <t>Known KeyPoints</t>
  </si>
  <si>
    <t>Total Matches</t>
  </si>
  <si>
    <t>Matches Ratio 0.6</t>
  </si>
  <si>
    <t>Matches Ratio 0.65</t>
  </si>
  <si>
    <t>Matches Ratio 0.7</t>
  </si>
  <si>
    <t>Matches Distance 80</t>
  </si>
  <si>
    <t>Matches Distance 85</t>
  </si>
  <si>
    <t>Matches Distance 90</t>
  </si>
  <si>
    <t>Label 1 Detected</t>
  </si>
  <si>
    <t>Label 1 Confidence</t>
  </si>
  <si>
    <t>Label 2 Detected</t>
  </si>
  <si>
    <t>Label 2 Confidence</t>
  </si>
  <si>
    <t>Label 3 Detected</t>
  </si>
  <si>
    <t>FINAL GRADE</t>
  </si>
  <si>
    <t>AKEFINAL/2/FAKE_67/FAKE_67.jpg</t>
  </si>
  <si>
    <t>AKEFINAL/2/FAKE_67/FAKE_67.pdf</t>
  </si>
  <si>
    <t>Document.jpg</t>
  </si>
  <si>
    <t>EAC1714854144</t>
  </si>
  <si>
    <t>EACI714854144</t>
  </si>
  <si>
    <t>EAC1706851643</t>
  </si>
  <si>
    <t>Year Works</t>
  </si>
  <si>
    <t>n/a</t>
  </si>
  <si>
    <t>AKEFINAL/2/FAKE_66/FAKE_66.jpg</t>
  </si>
  <si>
    <t>AKEFINAL/2/FAKE_66/FAKE_66.pdf</t>
  </si>
  <si>
    <t>WAC1913451197</t>
  </si>
  <si>
    <t>WAC1715351098</t>
  </si>
  <si>
    <t>AKEFINAL/2/FAKE_65/FAKE_65.jpg</t>
  </si>
  <si>
    <t>AKEFINAL/2/FAKE_65/FAKE_65.pdf</t>
  </si>
  <si>
    <t>WAC1919151856</t>
  </si>
  <si>
    <t>AKEFINAL/2/FAKE_64/FAKE_64.jpg</t>
  </si>
  <si>
    <t>AKEFINAL/2/FAKE_64/FAKE_64.pdf</t>
  </si>
  <si>
    <t>EAC1916150094</t>
  </si>
  <si>
    <t>N/A</t>
  </si>
  <si>
    <t>AKEFINAL/2/FAKE_63/FAKE_63.jpg</t>
  </si>
  <si>
    <t>AKEFINAL/2/FAKE_63/FAKE_63.pdf</t>
  </si>
  <si>
    <t>LIN1928651382</t>
  </si>
  <si>
    <t>LIN1801550650</t>
  </si>
  <si>
    <t>AKEFINAL/2/FAKE_62/FAKE_62.jpg</t>
  </si>
  <si>
    <t>AKEFINAL/2/FAKE_62/FAKE_62.pdf</t>
  </si>
  <si>
    <t>EAC</t>
  </si>
  <si>
    <t>EAC1616151966</t>
  </si>
  <si>
    <t>AKEFINAL/2/FAKE_61/FAKE_61.jpg</t>
  </si>
  <si>
    <t>AKEFINAL/2/FAKE_61/FAKE_61.pdf</t>
  </si>
  <si>
    <t>AKEFINAL/2/FAKE_60/FAKE_60.jpg</t>
  </si>
  <si>
    <t>AKEFINAL/2/FAKE_60/FAKE_60.pdf</t>
  </si>
  <si>
    <t>LIN</t>
  </si>
  <si>
    <t>LIN2004850257</t>
  </si>
  <si>
    <t>Month Works</t>
  </si>
  <si>
    <t>AKEFINAL/2/FAKE_59/FAKE_59.jpg</t>
  </si>
  <si>
    <t>AKEFINAL/2/FAKE_59/FAKE_59.pdf</t>
  </si>
  <si>
    <t>LINI815450865</t>
  </si>
  <si>
    <t>LIN1815450865</t>
  </si>
  <si>
    <t>AKEFINAL/2/FAKE_58/FAKE_58.jpg</t>
  </si>
  <si>
    <t>AKEFINAL/2/FAKE_58/FAKE_58.pdf</t>
  </si>
  <si>
    <t>AKEFINAL/2/FAKE_57/FAKE_57.jpg</t>
  </si>
  <si>
    <t>AKEFINAL/2/FAKE_57/FAKE_57.pdf</t>
  </si>
  <si>
    <t>WACI807751300</t>
  </si>
  <si>
    <t>WAC1807751300</t>
  </si>
  <si>
    <t>AKEFINAL/2/FAKE_56/FAKE_56.jpg</t>
  </si>
  <si>
    <t>AKEFINAL/2/FAKE_56/FAKE_56.pdf</t>
  </si>
  <si>
    <t>AKEFINAL/2/FAKE_55/FAKE_55.jpg</t>
  </si>
  <si>
    <t>AKEFINAL/2/FAKE_55/FAKE_55.pdf</t>
  </si>
  <si>
    <t>WAC1814550974</t>
  </si>
  <si>
    <t>AKEFINAL/2/FAKE_68/FAKE_68.jpg</t>
  </si>
  <si>
    <t>AKEFINAL/2/FAKE_68/FAKE_68.pdf</t>
  </si>
  <si>
    <t>AKEFINAL/2/FAKE_73/FAKE_73.jpg</t>
  </si>
  <si>
    <t>AKEFINAL/2/FAKE_73/FAKE_73.pdf</t>
  </si>
  <si>
    <t>EAC1929051242</t>
  </si>
  <si>
    <t>AKEFINAL/2/FAKE_74/FAKE_74.jpg</t>
  </si>
  <si>
    <t>AKEFINAL/2/FAKE_74/FAKE_74.pdf</t>
  </si>
  <si>
    <t>WAC1920458745</t>
  </si>
  <si>
    <t>AKEFINAL/2/FAKE_70/FAKE_70.jpg</t>
  </si>
  <si>
    <t>AKEFINAL/2/FAKE_70/FAKE_70.pdf</t>
  </si>
  <si>
    <t>WAC1827750611</t>
  </si>
  <si>
    <t>AKEFINAL/2/FAKE_72/FAKE_72.jpg</t>
  </si>
  <si>
    <t>AKEFINAL/2/FAKE_72/FAKE_72.pdf</t>
  </si>
  <si>
    <t>AKEFINAL/2/FAKE_71/FAKE_71.jpg</t>
  </si>
  <si>
    <t>AKEFINAL/2/FAKE_71/FAKE_71.pdf</t>
  </si>
  <si>
    <t>AKEFINAL/2/FAKE_69/FAKE_69.jpg</t>
  </si>
  <si>
    <t>AKEFINAL/2/FAKE_69/FAKE_69.pdf</t>
  </si>
  <si>
    <t>EA31715513320</t>
  </si>
  <si>
    <t>EAC1714551332</t>
  </si>
  <si>
    <t>FACI</t>
  </si>
  <si>
    <t>LAB_04-05_54/FAKE_9/FAKE_9.pdf</t>
  </si>
  <si>
    <t>LAB_04-05_54/FAKE_9/FAKE_9.jpg</t>
  </si>
  <si>
    <t>EAC1713651542</t>
  </si>
  <si>
    <t>LIN1812350334</t>
  </si>
  <si>
    <t>LAB_04-05_54/FAKE_7/FAKE_7.pdf</t>
  </si>
  <si>
    <t>LAB_04-05_54/FAKE_7/FAKE_7.jpg</t>
  </si>
  <si>
    <t>EAC1714554443</t>
  </si>
  <si>
    <t>EAC1915752028</t>
  </si>
  <si>
    <t>LAB_04-05_54/FAKE_8/FAKE_8.pdf</t>
  </si>
  <si>
    <t>LAB_04-05_54/FAKE_8/FAKE_8.jpg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</si>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</sst>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3"/>
  <sheetViews>
    <sheetView tabSelected="1" workbookViewId="0">
      <selection activeCell="E10" sqref="E10"/>
    </sheetView>
  </sheetViews>
  <sheetFormatPr defaultRowHeight="14.4" x14ac:dyDescent="0.55000000000000004"/>
  <cols>
    <col min="1" max="1" width="2.68359375" bestFit="1" customWidth="1"/>
    <col min="2" max="2" width="28.3671875" bestFit="1" customWidth="1"/>
    <col min="3" max="3" width="28.578125" bestFit="1" customWidth="1"/>
    <col min="4" max="4" width="11.7890625" bestFit="1" customWidth="1"/>
    <col min="5" max="6" width="20.62890625" bestFit="1" customWidth="1"/>
    <col min="7" max="7" width="22.1015625" bestFit="1" customWidth="1"/>
    <col min="8" max="8" width="15.89453125" bestFit="1" customWidth="1"/>
    <col min="9" max="9" width="13.734375" bestFit="1" customWidth="1"/>
    <col min="10" max="10" width="10.734375" bestFit="1" customWidth="1"/>
    <col min="11" max="11" width="12.1015625" bestFit="1" customWidth="1"/>
    <col min="12" max="12" width="10.26171875" bestFit="1" customWidth="1"/>
    <col min="13" max="13" width="10.734375" bestFit="1" customWidth="1"/>
    <col min="14" max="14" width="12.1015625" bestFit="1" customWidth="1"/>
    <col min="15" max="15" width="10.26171875" bestFit="1" customWidth="1"/>
    <col min="16" max="16" width="10.734375" bestFit="1" customWidth="1"/>
    <col min="17" max="17" width="12.1015625" bestFit="1" customWidth="1"/>
    <col min="18" max="18" width="10.26171875" bestFit="1" customWidth="1"/>
    <col min="19" max="19" width="12.9453125" bestFit="1" customWidth="1"/>
    <col min="20" max="20" width="26.5234375" bestFit="1" customWidth="1"/>
    <col min="21" max="21" width="17.68359375" bestFit="1" customWidth="1"/>
    <col min="22" max="22" width="19" bestFit="1" customWidth="1"/>
    <col min="23" max="23" width="17.9453125" bestFit="1" customWidth="1"/>
    <col min="24" max="24" width="16.05078125" bestFit="1" customWidth="1"/>
    <col min="25" max="25" width="21.5234375" bestFit="1" customWidth="1"/>
    <col min="26" max="26" width="19.62890625" bestFit="1" customWidth="1"/>
    <col min="27" max="27" width="17.9453125" bestFit="1" customWidth="1"/>
    <col min="28" max="28" width="16.05078125" bestFit="1" customWidth="1"/>
    <col min="29" max="29" width="16" bestFit="1" customWidth="1"/>
    <col min="30" max="30" width="18.7890625" bestFit="1" customWidth="1"/>
    <col min="31" max="31" width="11.68359375" bestFit="1" customWidth="1"/>
    <col min="32" max="32" width="15.89453125" bestFit="1" customWidth="1"/>
    <col min="33" max="33" width="15.15625" bestFit="1" customWidth="1"/>
    <col min="34" max="34" width="14.9453125" bestFit="1" customWidth="1"/>
    <col min="35" max="35" width="12.15625" bestFit="1" customWidth="1"/>
    <col min="36" max="36" width="15.3125" bestFit="1" customWidth="1"/>
    <col min="37" max="37" width="16.3125" bestFit="1" customWidth="1"/>
    <col min="38" max="38" width="15.3125" bestFit="1" customWidth="1"/>
    <col min="39" max="41" width="17.5234375" bestFit="1" customWidth="1"/>
    <col min="42" max="42" width="14.3125" bestFit="1" customWidth="1"/>
    <col min="43" max="43" width="16.05078125" bestFit="1" customWidth="1"/>
    <col min="44" max="44" width="14.3125" bestFit="1" customWidth="1"/>
    <col min="45" max="45" width="16.05078125" bestFit="1" customWidth="1"/>
    <col min="46" max="46" width="14.3125" bestFit="1" customWidth="1"/>
    <col min="47" max="47" width="11.47265625" bestFit="1" customWidth="1"/>
  </cols>
  <sheetData>
    <row r="1" spans="1:53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W1" s="3">
        <v>50</v>
      </c>
      <c r="AX1" s="2"/>
      <c r="AZ1" s="3">
        <v>43.75</v>
      </c>
    </row>
    <row r="2" spans="1:53" x14ac:dyDescent="0.55000000000000004">
      <c r="A2" s="1">
        <v>0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b">
        <v>1</v>
      </c>
      <c r="I2" t="s">
        <v>52</v>
      </c>
      <c r="J2">
        <v>25.893750000000001</v>
      </c>
      <c r="K2">
        <v>24.984375</v>
      </c>
      <c r="L2">
        <v>27.431249999999999</v>
      </c>
      <c r="M2">
        <v>17.640625</v>
      </c>
      <c r="N2">
        <v>17.146875000000001</v>
      </c>
      <c r="O2">
        <v>18.131250000000001</v>
      </c>
      <c r="P2">
        <v>31.303125000000001</v>
      </c>
      <c r="Q2">
        <v>30.128125000000001</v>
      </c>
      <c r="R2">
        <v>33.337499999999999</v>
      </c>
      <c r="S2" t="b">
        <v>0</v>
      </c>
      <c r="T2">
        <v>0.72723069810448449</v>
      </c>
      <c r="U2">
        <v>0.75</v>
      </c>
      <c r="V2">
        <v>0.25</v>
      </c>
      <c r="W2">
        <v>27.904961363472228</v>
      </c>
      <c r="X2">
        <v>0.20301228505171601</v>
      </c>
      <c r="Y2">
        <v>10.499965010719441</v>
      </c>
      <c r="Z2">
        <v>0</v>
      </c>
      <c r="AA2">
        <v>0</v>
      </c>
      <c r="AB2">
        <v>100</v>
      </c>
      <c r="AC2">
        <v>0</v>
      </c>
      <c r="AD2" t="b">
        <v>0</v>
      </c>
      <c r="AE2">
        <v>5.2581576040667891E-2</v>
      </c>
      <c r="AF2">
        <v>100.0288107308165</v>
      </c>
      <c r="AG2">
        <v>12054</v>
      </c>
      <c r="AH2">
        <v>7969</v>
      </c>
      <c r="AI2">
        <v>4912</v>
      </c>
      <c r="AJ2">
        <v>3</v>
      </c>
      <c r="AK2">
        <v>12</v>
      </c>
      <c r="AL2">
        <v>45</v>
      </c>
      <c r="AM2">
        <v>0</v>
      </c>
      <c r="AN2">
        <v>0</v>
      </c>
      <c r="AO2">
        <v>0</v>
      </c>
      <c r="AP2" t="s">
        <v>53</v>
      </c>
      <c r="AQ2" t="s">
        <v>53</v>
      </c>
      <c r="AR2" t="s">
        <v>53</v>
      </c>
      <c r="AS2" t="s">
        <v>53</v>
      </c>
      <c r="AT2">
        <v>15</v>
      </c>
      <c r="AU2">
        <v>75</v>
      </c>
      <c r="AW2" s="2">
        <f t="shared" ref="AW2:AW21" si="0">IF(AU2&gt;=50,1,0)</f>
        <v>1</v>
      </c>
      <c r="AX2" s="2">
        <f t="shared" ref="AX2:AX21" si="1">IF(AU2&lt;50,1,0)</f>
        <v>0</v>
      </c>
      <c r="AZ2" s="2">
        <f t="shared" ref="AZ2:AZ21" si="2">IF(AU2&gt;=43.75,1,0)</f>
        <v>1</v>
      </c>
      <c r="BA2" s="2">
        <f t="shared" ref="BA2:BA21" si="3">IF(AU2&lt;50,1,0)</f>
        <v>0</v>
      </c>
    </row>
    <row r="3" spans="1:53" x14ac:dyDescent="0.55000000000000004">
      <c r="A3" s="1">
        <v>1</v>
      </c>
      <c r="B3" t="s">
        <v>54</v>
      </c>
      <c r="C3" t="s">
        <v>55</v>
      </c>
      <c r="D3" t="s">
        <v>48</v>
      </c>
      <c r="E3" t="s">
        <v>56</v>
      </c>
      <c r="F3" t="s">
        <v>56</v>
      </c>
      <c r="G3" t="s">
        <v>57</v>
      </c>
      <c r="H3" t="b">
        <v>1</v>
      </c>
      <c r="I3" t="s">
        <v>52</v>
      </c>
      <c r="J3">
        <v>35.262500000000003</v>
      </c>
      <c r="K3">
        <v>34.753124999999997</v>
      </c>
      <c r="L3">
        <v>31.990625000000001</v>
      </c>
      <c r="M3">
        <v>25.243749999999999</v>
      </c>
      <c r="N3">
        <v>25.35</v>
      </c>
      <c r="O3">
        <v>20.815625000000001</v>
      </c>
      <c r="P3">
        <v>51.587499999999999</v>
      </c>
      <c r="Q3">
        <v>43.996875000000003</v>
      </c>
      <c r="R3">
        <v>49.637500000000003</v>
      </c>
      <c r="S3" t="b">
        <v>0</v>
      </c>
      <c r="T3">
        <v>0.79831342234715386</v>
      </c>
      <c r="U3">
        <v>0.8</v>
      </c>
      <c r="V3">
        <v>0.2</v>
      </c>
      <c r="W3">
        <v>3.931858485191337E-2</v>
      </c>
      <c r="X3">
        <v>0</v>
      </c>
      <c r="Y3">
        <v>10.499965010719441</v>
      </c>
      <c r="Z3">
        <v>0</v>
      </c>
      <c r="AA3">
        <v>0</v>
      </c>
      <c r="AB3">
        <v>100</v>
      </c>
      <c r="AC3">
        <v>0</v>
      </c>
      <c r="AD3" t="b">
        <v>0</v>
      </c>
      <c r="AE3">
        <v>0.24196143706262041</v>
      </c>
      <c r="AF3">
        <v>104.265719953399</v>
      </c>
      <c r="AG3">
        <v>639</v>
      </c>
      <c r="AH3">
        <v>8780</v>
      </c>
      <c r="AI3">
        <v>535</v>
      </c>
      <c r="AJ3">
        <v>69</v>
      </c>
      <c r="AK3">
        <v>74</v>
      </c>
      <c r="AL3">
        <v>86</v>
      </c>
      <c r="AM3">
        <v>67</v>
      </c>
      <c r="AN3">
        <v>85</v>
      </c>
      <c r="AO3">
        <v>123</v>
      </c>
      <c r="AP3" t="s">
        <v>53</v>
      </c>
      <c r="AQ3" t="s">
        <v>53</v>
      </c>
      <c r="AR3" t="s">
        <v>53</v>
      </c>
      <c r="AS3" t="s">
        <v>53</v>
      </c>
      <c r="AT3">
        <v>14.8</v>
      </c>
      <c r="AU3">
        <v>56.25</v>
      </c>
      <c r="AW3" s="2">
        <f t="shared" si="0"/>
        <v>1</v>
      </c>
      <c r="AX3" s="2">
        <f t="shared" si="1"/>
        <v>0</v>
      </c>
      <c r="AZ3" s="2">
        <f t="shared" si="2"/>
        <v>1</v>
      </c>
      <c r="BA3" s="2">
        <f t="shared" si="3"/>
        <v>0</v>
      </c>
    </row>
    <row r="4" spans="1:53" x14ac:dyDescent="0.55000000000000004">
      <c r="A4" s="1">
        <v>2</v>
      </c>
      <c r="B4" t="s">
        <v>58</v>
      </c>
      <c r="C4" t="s">
        <v>59</v>
      </c>
      <c r="D4" t="s">
        <v>48</v>
      </c>
      <c r="E4" t="s">
        <v>60</v>
      </c>
      <c r="F4" t="s">
        <v>60</v>
      </c>
      <c r="G4" t="s">
        <v>60</v>
      </c>
      <c r="H4" t="b">
        <v>1</v>
      </c>
      <c r="I4" t="s">
        <v>52</v>
      </c>
      <c r="J4">
        <v>25.403124999999999</v>
      </c>
      <c r="K4">
        <v>24.587499999999999</v>
      </c>
      <c r="L4">
        <v>29.353124999999999</v>
      </c>
      <c r="M4">
        <v>16.821874999999999</v>
      </c>
      <c r="N4">
        <v>16.165624999999999</v>
      </c>
      <c r="O4">
        <v>19.309374999999999</v>
      </c>
      <c r="P4">
        <v>31.415624999999999</v>
      </c>
      <c r="Q4">
        <v>30.35</v>
      </c>
      <c r="R4">
        <v>36.178125000000001</v>
      </c>
      <c r="S4" t="b">
        <v>0</v>
      </c>
      <c r="T4">
        <v>0.43833333333333341</v>
      </c>
      <c r="U4">
        <v>0.59</v>
      </c>
      <c r="V4">
        <v>0.41</v>
      </c>
      <c r="W4">
        <v>32.382465515996238</v>
      </c>
      <c r="X4">
        <v>6.0181507426398023E-2</v>
      </c>
      <c r="Y4">
        <v>10.499965010719441</v>
      </c>
      <c r="Z4">
        <v>0</v>
      </c>
      <c r="AA4">
        <v>0</v>
      </c>
      <c r="AB4">
        <v>100</v>
      </c>
      <c r="AC4">
        <v>0</v>
      </c>
      <c r="AD4" t="b">
        <v>0</v>
      </c>
      <c r="AE4">
        <v>2.7607285367647769E-2</v>
      </c>
      <c r="AF4">
        <v>100.15287005258349</v>
      </c>
      <c r="AG4">
        <v>13636</v>
      </c>
      <c r="AH4">
        <v>7954</v>
      </c>
      <c r="AI4">
        <v>4914</v>
      </c>
      <c r="AJ4">
        <v>4</v>
      </c>
      <c r="AK4">
        <v>14</v>
      </c>
      <c r="AL4">
        <v>42</v>
      </c>
      <c r="AM4">
        <v>4</v>
      </c>
      <c r="AN4">
        <v>4</v>
      </c>
      <c r="AO4">
        <v>4</v>
      </c>
      <c r="AP4" t="s">
        <v>53</v>
      </c>
      <c r="AQ4" t="s">
        <v>53</v>
      </c>
      <c r="AR4" t="s">
        <v>53</v>
      </c>
      <c r="AS4" t="s">
        <v>53</v>
      </c>
      <c r="AT4">
        <v>16</v>
      </c>
      <c r="AU4">
        <v>75</v>
      </c>
      <c r="AW4" s="2">
        <f t="shared" si="0"/>
        <v>1</v>
      </c>
      <c r="AX4" s="2">
        <f t="shared" si="1"/>
        <v>0</v>
      </c>
      <c r="AZ4" s="2">
        <f t="shared" si="2"/>
        <v>1</v>
      </c>
      <c r="BA4" s="2">
        <f t="shared" si="3"/>
        <v>0</v>
      </c>
    </row>
    <row r="5" spans="1:53" x14ac:dyDescent="0.55000000000000004">
      <c r="A5" s="1">
        <v>3</v>
      </c>
      <c r="B5" t="s">
        <v>61</v>
      </c>
      <c r="C5" t="s">
        <v>62</v>
      </c>
      <c r="D5" t="s">
        <v>48</v>
      </c>
      <c r="E5" t="s">
        <v>63</v>
      </c>
      <c r="F5" t="s">
        <v>63</v>
      </c>
      <c r="G5" t="s">
        <v>64</v>
      </c>
      <c r="H5" t="b">
        <v>1</v>
      </c>
      <c r="I5" t="s">
        <v>52</v>
      </c>
      <c r="J5">
        <v>23.821874999999999</v>
      </c>
      <c r="K5">
        <v>24.771875000000001</v>
      </c>
      <c r="L5">
        <v>22.990625000000001</v>
      </c>
      <c r="M5">
        <v>11.331250000000001</v>
      </c>
      <c r="N5">
        <v>12.109375</v>
      </c>
      <c r="O5">
        <v>9.9343749999999993</v>
      </c>
      <c r="P5">
        <v>34.6875</v>
      </c>
      <c r="Q5">
        <v>35.684375000000003</v>
      </c>
      <c r="R5">
        <v>34.071874999999999</v>
      </c>
      <c r="S5" t="b">
        <v>0</v>
      </c>
      <c r="T5">
        <v>0.75551449359048384</v>
      </c>
      <c r="U5">
        <v>0.86</v>
      </c>
      <c r="V5">
        <v>0.14000000000000001</v>
      </c>
      <c r="W5">
        <v>3.8451971144973238</v>
      </c>
      <c r="X5">
        <v>0</v>
      </c>
      <c r="Y5">
        <v>10.499965010719441</v>
      </c>
      <c r="Z5">
        <v>0</v>
      </c>
      <c r="AA5">
        <v>0</v>
      </c>
      <c r="AB5">
        <v>100</v>
      </c>
      <c r="AC5">
        <v>0</v>
      </c>
      <c r="AD5" t="b">
        <v>0</v>
      </c>
      <c r="AE5">
        <v>7.6390368507906342E-2</v>
      </c>
      <c r="AF5">
        <v>103.2370351711326</v>
      </c>
      <c r="AG5">
        <v>3308</v>
      </c>
      <c r="AH5">
        <v>8240</v>
      </c>
      <c r="AI5">
        <v>2585</v>
      </c>
      <c r="AJ5">
        <v>32</v>
      </c>
      <c r="AK5">
        <v>44</v>
      </c>
      <c r="AL5">
        <v>66</v>
      </c>
      <c r="AM5">
        <v>42</v>
      </c>
      <c r="AN5">
        <v>46</v>
      </c>
      <c r="AO5">
        <v>50</v>
      </c>
      <c r="AP5" t="s">
        <v>53</v>
      </c>
      <c r="AQ5" t="s">
        <v>53</v>
      </c>
      <c r="AR5" t="s">
        <v>53</v>
      </c>
      <c r="AS5" t="s">
        <v>53</v>
      </c>
      <c r="AT5">
        <v>15</v>
      </c>
      <c r="AU5">
        <v>31.25</v>
      </c>
      <c r="AW5" s="2">
        <f t="shared" si="0"/>
        <v>0</v>
      </c>
      <c r="AX5" s="2">
        <f t="shared" si="1"/>
        <v>1</v>
      </c>
      <c r="AZ5" s="2">
        <f t="shared" si="2"/>
        <v>0</v>
      </c>
      <c r="BA5" s="2">
        <f t="shared" si="3"/>
        <v>1</v>
      </c>
    </row>
    <row r="6" spans="1:53" x14ac:dyDescent="0.55000000000000004">
      <c r="A6" s="1">
        <v>4</v>
      </c>
      <c r="B6" t="s">
        <v>65</v>
      </c>
      <c r="C6" t="s">
        <v>66</v>
      </c>
      <c r="D6" t="s">
        <v>48</v>
      </c>
      <c r="E6" t="s">
        <v>67</v>
      </c>
      <c r="F6" t="s">
        <v>67</v>
      </c>
      <c r="G6" t="s">
        <v>68</v>
      </c>
      <c r="H6" t="b">
        <v>1</v>
      </c>
      <c r="I6" t="s">
        <v>52</v>
      </c>
      <c r="J6">
        <v>12.603125</v>
      </c>
      <c r="K6">
        <v>12.309374999999999</v>
      </c>
      <c r="L6">
        <v>12.821875</v>
      </c>
      <c r="M6">
        <v>9.7312499999999993</v>
      </c>
      <c r="N6">
        <v>9.6531249999999993</v>
      </c>
      <c r="O6">
        <v>9.9625000000000004</v>
      </c>
      <c r="P6">
        <v>14.268750000000001</v>
      </c>
      <c r="Q6">
        <v>14.15</v>
      </c>
      <c r="R6">
        <v>14.5875</v>
      </c>
      <c r="S6" t="b">
        <v>1</v>
      </c>
      <c r="T6">
        <v>0.72964169381107491</v>
      </c>
      <c r="U6">
        <v>0.85</v>
      </c>
      <c r="V6">
        <v>0.15</v>
      </c>
      <c r="W6">
        <v>4.1124030074705313</v>
      </c>
      <c r="X6">
        <v>0.1235726952488706</v>
      </c>
      <c r="Y6">
        <v>10.499965010719441</v>
      </c>
      <c r="Z6">
        <v>0</v>
      </c>
      <c r="AA6">
        <v>0</v>
      </c>
      <c r="AB6">
        <v>100</v>
      </c>
      <c r="AC6">
        <v>0</v>
      </c>
      <c r="AD6" t="b">
        <v>0</v>
      </c>
      <c r="AE6">
        <v>0.1855370947796936</v>
      </c>
      <c r="AF6">
        <v>102.4821310494663</v>
      </c>
      <c r="AG6">
        <v>3424</v>
      </c>
      <c r="AH6">
        <v>8755</v>
      </c>
      <c r="AI6">
        <v>2713</v>
      </c>
      <c r="AJ6">
        <v>50</v>
      </c>
      <c r="AK6">
        <v>62</v>
      </c>
      <c r="AL6">
        <v>84</v>
      </c>
      <c r="AM6">
        <v>191</v>
      </c>
      <c r="AN6">
        <v>209</v>
      </c>
      <c r="AO6">
        <v>226</v>
      </c>
      <c r="AP6" t="s">
        <v>53</v>
      </c>
      <c r="AQ6" t="s">
        <v>53</v>
      </c>
      <c r="AR6" t="s">
        <v>53</v>
      </c>
      <c r="AS6" t="s">
        <v>53</v>
      </c>
      <c r="AT6">
        <v>15</v>
      </c>
      <c r="AU6">
        <v>25</v>
      </c>
      <c r="AW6" s="2">
        <f t="shared" si="0"/>
        <v>0</v>
      </c>
      <c r="AX6" s="2">
        <f t="shared" si="1"/>
        <v>1</v>
      </c>
      <c r="AZ6" s="2">
        <f t="shared" si="2"/>
        <v>0</v>
      </c>
      <c r="BA6" s="2">
        <f t="shared" si="3"/>
        <v>1</v>
      </c>
    </row>
    <row r="7" spans="1:53" x14ac:dyDescent="0.55000000000000004">
      <c r="A7" s="1">
        <v>5</v>
      </c>
      <c r="B7" t="s">
        <v>69</v>
      </c>
      <c r="C7" t="s">
        <v>70</v>
      </c>
      <c r="D7" t="s">
        <v>48</v>
      </c>
      <c r="E7" t="s">
        <v>71</v>
      </c>
      <c r="F7" t="s">
        <v>71</v>
      </c>
      <c r="G7" t="s">
        <v>72</v>
      </c>
      <c r="H7" t="b">
        <v>1</v>
      </c>
      <c r="I7" t="s">
        <v>52</v>
      </c>
      <c r="J7">
        <v>1.684375</v>
      </c>
      <c r="K7">
        <v>1.625</v>
      </c>
      <c r="L7">
        <v>1.8218749999999999</v>
      </c>
      <c r="M7">
        <v>1.10625</v>
      </c>
      <c r="N7">
        <v>1.065625</v>
      </c>
      <c r="O7">
        <v>1.234375</v>
      </c>
      <c r="P7">
        <v>2.1843750000000002</v>
      </c>
      <c r="Q7">
        <v>2.1031249999999999</v>
      </c>
      <c r="R7">
        <v>2.4031250000000002</v>
      </c>
      <c r="S7" t="b">
        <v>1</v>
      </c>
      <c r="T7">
        <v>0.16458982346832821</v>
      </c>
      <c r="U7">
        <v>0.51</v>
      </c>
      <c r="V7">
        <v>0.49</v>
      </c>
      <c r="W7">
        <v>12.33881386260963</v>
      </c>
      <c r="X7">
        <v>0</v>
      </c>
      <c r="Y7">
        <v>10.499965010719441</v>
      </c>
      <c r="Z7">
        <v>0</v>
      </c>
      <c r="AA7">
        <v>0</v>
      </c>
      <c r="AB7">
        <v>100</v>
      </c>
      <c r="AC7">
        <v>0</v>
      </c>
      <c r="AD7" t="b">
        <v>0</v>
      </c>
      <c r="AE7">
        <v>7.332974823220785E-2</v>
      </c>
      <c r="AF7">
        <v>101.58789634434331</v>
      </c>
      <c r="AG7">
        <v>7687</v>
      </c>
      <c r="AH7">
        <v>8303</v>
      </c>
      <c r="AI7">
        <v>3726</v>
      </c>
      <c r="AJ7">
        <v>24</v>
      </c>
      <c r="AK7">
        <v>35</v>
      </c>
      <c r="AL7">
        <v>62</v>
      </c>
      <c r="AM7">
        <v>31</v>
      </c>
      <c r="AN7">
        <v>44</v>
      </c>
      <c r="AO7">
        <v>53</v>
      </c>
      <c r="AP7" t="s">
        <v>53</v>
      </c>
      <c r="AQ7" t="s">
        <v>53</v>
      </c>
      <c r="AR7" t="s">
        <v>53</v>
      </c>
      <c r="AS7" t="s">
        <v>53</v>
      </c>
      <c r="AT7">
        <v>15</v>
      </c>
      <c r="AU7">
        <v>25</v>
      </c>
      <c r="AW7" s="2">
        <f t="shared" si="0"/>
        <v>0</v>
      </c>
      <c r="AX7" s="2">
        <f t="shared" si="1"/>
        <v>1</v>
      </c>
      <c r="AZ7" s="2">
        <f t="shared" si="2"/>
        <v>0</v>
      </c>
      <c r="BA7" s="2">
        <f t="shared" si="3"/>
        <v>1</v>
      </c>
    </row>
    <row r="8" spans="1:53" x14ac:dyDescent="0.55000000000000004">
      <c r="A8" s="1">
        <v>6</v>
      </c>
      <c r="B8" t="s">
        <v>73</v>
      </c>
      <c r="C8" t="s">
        <v>74</v>
      </c>
      <c r="D8" t="s">
        <v>48</v>
      </c>
      <c r="E8" t="s">
        <v>71</v>
      </c>
      <c r="F8" t="s">
        <v>71</v>
      </c>
      <c r="G8" t="s">
        <v>72</v>
      </c>
      <c r="H8" t="b">
        <v>1</v>
      </c>
      <c r="I8" t="s">
        <v>52</v>
      </c>
      <c r="J8">
        <v>1.684375</v>
      </c>
      <c r="K8">
        <v>1.625</v>
      </c>
      <c r="L8">
        <v>1.8218749999999999</v>
      </c>
      <c r="M8">
        <v>1.10625</v>
      </c>
      <c r="N8">
        <v>1.065625</v>
      </c>
      <c r="O8">
        <v>1.234375</v>
      </c>
      <c r="P8">
        <v>2.1843750000000002</v>
      </c>
      <c r="Q8">
        <v>2.1031249999999999</v>
      </c>
      <c r="R8">
        <v>2.4031250000000002</v>
      </c>
      <c r="S8" t="b">
        <v>1</v>
      </c>
      <c r="T8">
        <v>0.16458982346832821</v>
      </c>
      <c r="U8">
        <v>0.38</v>
      </c>
      <c r="V8">
        <v>0.62</v>
      </c>
      <c r="W8">
        <v>12.33881386260963</v>
      </c>
      <c r="X8">
        <v>0</v>
      </c>
      <c r="Y8">
        <v>10.499965010719441</v>
      </c>
      <c r="Z8">
        <v>0</v>
      </c>
      <c r="AA8">
        <v>0</v>
      </c>
      <c r="AB8">
        <v>100</v>
      </c>
      <c r="AC8">
        <v>0</v>
      </c>
      <c r="AD8" t="b">
        <v>0</v>
      </c>
      <c r="AE8">
        <v>7.332974823220785E-2</v>
      </c>
      <c r="AF8">
        <v>101.58789634434331</v>
      </c>
      <c r="AG8">
        <v>7687</v>
      </c>
      <c r="AH8">
        <v>8303</v>
      </c>
      <c r="AI8">
        <v>3726</v>
      </c>
      <c r="AJ8">
        <v>23</v>
      </c>
      <c r="AK8">
        <v>37</v>
      </c>
      <c r="AL8">
        <v>57</v>
      </c>
      <c r="AM8">
        <v>31</v>
      </c>
      <c r="AN8">
        <v>44</v>
      </c>
      <c r="AO8">
        <v>53</v>
      </c>
      <c r="AP8" t="s">
        <v>53</v>
      </c>
      <c r="AQ8" t="s">
        <v>53</v>
      </c>
      <c r="AR8" t="s">
        <v>53</v>
      </c>
      <c r="AS8" t="s">
        <v>53</v>
      </c>
      <c r="AT8">
        <v>15</v>
      </c>
      <c r="AU8">
        <v>18.75</v>
      </c>
      <c r="AW8" s="2">
        <f t="shared" si="0"/>
        <v>0</v>
      </c>
      <c r="AX8" s="2">
        <f t="shared" si="1"/>
        <v>1</v>
      </c>
      <c r="AZ8" s="2">
        <f t="shared" si="2"/>
        <v>0</v>
      </c>
      <c r="BA8" s="2">
        <f t="shared" si="3"/>
        <v>1</v>
      </c>
    </row>
    <row r="9" spans="1:53" x14ac:dyDescent="0.55000000000000004">
      <c r="A9" s="1">
        <v>7</v>
      </c>
      <c r="B9" t="s">
        <v>75</v>
      </c>
      <c r="C9" t="s">
        <v>76</v>
      </c>
      <c r="D9" t="s">
        <v>48</v>
      </c>
      <c r="E9" t="s">
        <v>77</v>
      </c>
      <c r="F9" t="s">
        <v>78</v>
      </c>
      <c r="G9" t="s">
        <v>78</v>
      </c>
      <c r="H9" t="b">
        <v>1</v>
      </c>
      <c r="I9" t="s">
        <v>79</v>
      </c>
      <c r="J9">
        <v>23.262499999999999</v>
      </c>
      <c r="K9">
        <v>22.584375000000001</v>
      </c>
      <c r="L9">
        <v>25.9375</v>
      </c>
      <c r="M9">
        <v>17.440625000000001</v>
      </c>
      <c r="N9">
        <v>16.990625000000001</v>
      </c>
      <c r="O9">
        <v>19.409375000000001</v>
      </c>
      <c r="P9">
        <v>28.131250000000001</v>
      </c>
      <c r="Q9">
        <v>27.346875000000001</v>
      </c>
      <c r="R9">
        <v>30.925000000000001</v>
      </c>
      <c r="S9" t="b">
        <v>0</v>
      </c>
      <c r="T9">
        <v>0.42198965475760858</v>
      </c>
      <c r="U9">
        <v>0.61</v>
      </c>
      <c r="V9">
        <v>0.39</v>
      </c>
      <c r="W9">
        <v>16.882116463253169</v>
      </c>
      <c r="X9">
        <v>0.36108904455838808</v>
      </c>
      <c r="Y9">
        <v>10.499965010719441</v>
      </c>
      <c r="Z9">
        <v>0</v>
      </c>
      <c r="AA9">
        <v>0</v>
      </c>
      <c r="AB9">
        <v>100</v>
      </c>
      <c r="AC9">
        <v>0</v>
      </c>
      <c r="AD9" t="b">
        <v>0</v>
      </c>
      <c r="AE9">
        <v>4.0445834166537527E-2</v>
      </c>
      <c r="AF9">
        <v>100.7969394502346</v>
      </c>
      <c r="AG9">
        <v>9738</v>
      </c>
      <c r="AH9">
        <v>8010</v>
      </c>
      <c r="AI9">
        <v>3997</v>
      </c>
      <c r="AJ9">
        <v>1</v>
      </c>
      <c r="AK9">
        <v>12</v>
      </c>
      <c r="AL9">
        <v>31</v>
      </c>
      <c r="AM9">
        <v>16</v>
      </c>
      <c r="AN9">
        <v>16</v>
      </c>
      <c r="AO9">
        <v>18</v>
      </c>
      <c r="AP9" t="s">
        <v>53</v>
      </c>
      <c r="AQ9" t="s">
        <v>53</v>
      </c>
      <c r="AR9" t="s">
        <v>53</v>
      </c>
      <c r="AS9" t="s">
        <v>53</v>
      </c>
      <c r="AT9">
        <v>15</v>
      </c>
      <c r="AU9">
        <v>62.5</v>
      </c>
      <c r="AW9" s="2">
        <f t="shared" si="0"/>
        <v>1</v>
      </c>
      <c r="AX9" s="2">
        <f t="shared" si="1"/>
        <v>0</v>
      </c>
      <c r="AZ9" s="2">
        <f t="shared" si="2"/>
        <v>1</v>
      </c>
      <c r="BA9" s="2">
        <f t="shared" si="3"/>
        <v>0</v>
      </c>
    </row>
    <row r="10" spans="1:53" x14ac:dyDescent="0.55000000000000004">
      <c r="A10" s="1">
        <v>8</v>
      </c>
      <c r="B10" t="s">
        <v>80</v>
      </c>
      <c r="C10" t="s">
        <v>81</v>
      </c>
      <c r="D10" t="s">
        <v>48</v>
      </c>
      <c r="E10" t="s">
        <v>82</v>
      </c>
      <c r="F10" t="s">
        <v>83</v>
      </c>
      <c r="G10" t="s">
        <v>83</v>
      </c>
      <c r="H10" t="b">
        <v>1</v>
      </c>
      <c r="I10" t="s">
        <v>52</v>
      </c>
      <c r="J10">
        <v>28.081250000000001</v>
      </c>
      <c r="K10">
        <v>28.574999999999999</v>
      </c>
      <c r="L10">
        <v>29.4</v>
      </c>
      <c r="M10">
        <v>18.90625</v>
      </c>
      <c r="N10">
        <v>19.637499999999999</v>
      </c>
      <c r="O10">
        <v>19.162500000000001</v>
      </c>
      <c r="P10">
        <v>34.403125000000003</v>
      </c>
      <c r="Q10">
        <v>34.696874999999999</v>
      </c>
      <c r="R10">
        <v>36.396875000000001</v>
      </c>
      <c r="S10" t="b">
        <v>0</v>
      </c>
      <c r="T10">
        <v>0.81378661333960711</v>
      </c>
      <c r="U10">
        <v>0.84</v>
      </c>
      <c r="V10">
        <v>0.16</v>
      </c>
      <c r="W10">
        <v>7.4809625831507827</v>
      </c>
      <c r="X10">
        <v>7.2217808911677617E-2</v>
      </c>
      <c r="Y10">
        <v>10.499965010719441</v>
      </c>
      <c r="Z10">
        <v>0</v>
      </c>
      <c r="AA10">
        <v>0</v>
      </c>
      <c r="AB10">
        <v>100</v>
      </c>
      <c r="AC10">
        <v>0</v>
      </c>
      <c r="AD10" t="b">
        <v>0</v>
      </c>
      <c r="AE10">
        <v>0.18375298522106681</v>
      </c>
      <c r="AF10">
        <v>104.0116187537391</v>
      </c>
      <c r="AG10">
        <v>4429</v>
      </c>
      <c r="AH10">
        <v>8570</v>
      </c>
      <c r="AI10">
        <v>3236</v>
      </c>
      <c r="AJ10">
        <v>17</v>
      </c>
      <c r="AK10">
        <v>28</v>
      </c>
      <c r="AL10">
        <v>52</v>
      </c>
      <c r="AM10">
        <v>22</v>
      </c>
      <c r="AN10">
        <v>29</v>
      </c>
      <c r="AO10">
        <v>40</v>
      </c>
      <c r="AP10" t="s">
        <v>53</v>
      </c>
      <c r="AQ10" t="s">
        <v>53</v>
      </c>
      <c r="AR10" t="s">
        <v>53</v>
      </c>
      <c r="AS10" t="s">
        <v>53</v>
      </c>
      <c r="AT10">
        <v>16</v>
      </c>
      <c r="AU10">
        <v>87.5</v>
      </c>
      <c r="AW10" s="2">
        <f t="shared" si="0"/>
        <v>1</v>
      </c>
      <c r="AX10" s="2">
        <f t="shared" si="1"/>
        <v>0</v>
      </c>
      <c r="AZ10" s="2">
        <f t="shared" si="2"/>
        <v>1</v>
      </c>
      <c r="BA10" s="2">
        <f t="shared" si="3"/>
        <v>0</v>
      </c>
    </row>
    <row r="11" spans="1:53" x14ac:dyDescent="0.55000000000000004">
      <c r="A11" s="1">
        <v>9</v>
      </c>
      <c r="B11" t="s">
        <v>84</v>
      </c>
      <c r="C11" t="s">
        <v>85</v>
      </c>
      <c r="D11" t="s">
        <v>48</v>
      </c>
      <c r="E11" t="s">
        <v>82</v>
      </c>
      <c r="F11" t="s">
        <v>83</v>
      </c>
      <c r="G11" t="s">
        <v>83</v>
      </c>
      <c r="H11" t="b">
        <v>1</v>
      </c>
      <c r="I11" t="s">
        <v>52</v>
      </c>
      <c r="J11">
        <v>28.081250000000001</v>
      </c>
      <c r="K11">
        <v>28.574999999999999</v>
      </c>
      <c r="L11">
        <v>29.4</v>
      </c>
      <c r="M11">
        <v>18.90625</v>
      </c>
      <c r="N11">
        <v>19.637499999999999</v>
      </c>
      <c r="O11">
        <v>19.162500000000001</v>
      </c>
      <c r="P11">
        <v>34.403125000000003</v>
      </c>
      <c r="Q11">
        <v>34.696874999999999</v>
      </c>
      <c r="R11">
        <v>36.396875000000001</v>
      </c>
      <c r="S11" t="b">
        <v>0</v>
      </c>
      <c r="T11">
        <v>0.81378661333960711</v>
      </c>
      <c r="U11">
        <v>0.84</v>
      </c>
      <c r="V11">
        <v>0.16</v>
      </c>
      <c r="W11">
        <v>7.4809625831507827</v>
      </c>
      <c r="X11">
        <v>7.2217808911677617E-2</v>
      </c>
      <c r="Y11">
        <v>10.499965010719441</v>
      </c>
      <c r="Z11">
        <v>0</v>
      </c>
      <c r="AA11">
        <v>0</v>
      </c>
      <c r="AB11">
        <v>100</v>
      </c>
      <c r="AC11">
        <v>0</v>
      </c>
      <c r="AD11" t="b">
        <v>0</v>
      </c>
      <c r="AE11">
        <v>0.18375298522106681</v>
      </c>
      <c r="AF11">
        <v>104.0116187537391</v>
      </c>
      <c r="AG11">
        <v>4429</v>
      </c>
      <c r="AH11">
        <v>8570</v>
      </c>
      <c r="AI11">
        <v>3236</v>
      </c>
      <c r="AJ11">
        <v>17</v>
      </c>
      <c r="AK11">
        <v>27</v>
      </c>
      <c r="AL11">
        <v>61</v>
      </c>
      <c r="AM11">
        <v>22</v>
      </c>
      <c r="AN11">
        <v>29</v>
      </c>
      <c r="AO11">
        <v>40</v>
      </c>
      <c r="AP11" t="s">
        <v>53</v>
      </c>
      <c r="AQ11" t="s">
        <v>53</v>
      </c>
      <c r="AR11" t="s">
        <v>53</v>
      </c>
      <c r="AS11" t="s">
        <v>53</v>
      </c>
      <c r="AT11">
        <v>16</v>
      </c>
      <c r="AU11">
        <v>81.25</v>
      </c>
      <c r="AW11" s="2">
        <f t="shared" si="0"/>
        <v>1</v>
      </c>
      <c r="AX11" s="2">
        <f t="shared" si="1"/>
        <v>0</v>
      </c>
      <c r="AZ11" s="2">
        <f t="shared" si="2"/>
        <v>1</v>
      </c>
      <c r="BA11" s="2">
        <f t="shared" si="3"/>
        <v>0</v>
      </c>
    </row>
    <row r="12" spans="1:53" x14ac:dyDescent="0.55000000000000004">
      <c r="A12" s="1">
        <v>10</v>
      </c>
      <c r="B12" t="s">
        <v>86</v>
      </c>
      <c r="C12" t="s">
        <v>87</v>
      </c>
      <c r="D12" t="s">
        <v>48</v>
      </c>
      <c r="E12" t="s">
        <v>88</v>
      </c>
      <c r="F12" t="s">
        <v>89</v>
      </c>
      <c r="G12" t="s">
        <v>89</v>
      </c>
      <c r="H12" t="b">
        <v>1</v>
      </c>
      <c r="I12" t="s">
        <v>52</v>
      </c>
      <c r="J12">
        <v>32.171875</v>
      </c>
      <c r="K12">
        <v>30.996874999999999</v>
      </c>
      <c r="L12">
        <v>37.078125</v>
      </c>
      <c r="M12">
        <v>22.487500000000001</v>
      </c>
      <c r="N12">
        <v>21.659375000000001</v>
      </c>
      <c r="O12">
        <v>25.959375000000001</v>
      </c>
      <c r="P12">
        <v>39.006249999999987</v>
      </c>
      <c r="Q12">
        <v>37.621875000000003</v>
      </c>
      <c r="R12">
        <v>44.212499999999999</v>
      </c>
      <c r="S12" t="b">
        <v>0</v>
      </c>
      <c r="T12">
        <v>0.72350791717417784</v>
      </c>
      <c r="U12">
        <v>0.75</v>
      </c>
      <c r="V12">
        <v>0.25</v>
      </c>
      <c r="W12">
        <v>4.9332787687666002</v>
      </c>
      <c r="X12">
        <v>5.7774247129342093E-2</v>
      </c>
      <c r="Y12">
        <v>10.499965010719441</v>
      </c>
      <c r="Z12">
        <v>0</v>
      </c>
      <c r="AA12">
        <v>0</v>
      </c>
      <c r="AB12">
        <v>100</v>
      </c>
      <c r="AC12">
        <v>0</v>
      </c>
      <c r="AD12" t="b">
        <v>0</v>
      </c>
      <c r="AE12">
        <v>7.688480063155255E-2</v>
      </c>
      <c r="AF12">
        <v>100.3025913914166</v>
      </c>
      <c r="AG12">
        <v>5042</v>
      </c>
      <c r="AH12">
        <v>8058</v>
      </c>
      <c r="AI12">
        <v>3372</v>
      </c>
      <c r="AJ12">
        <v>1</v>
      </c>
      <c r="AK12">
        <v>7</v>
      </c>
      <c r="AL12">
        <v>24</v>
      </c>
      <c r="AM12">
        <v>6</v>
      </c>
      <c r="AN12">
        <v>6</v>
      </c>
      <c r="AO12">
        <v>10</v>
      </c>
      <c r="AP12" t="s">
        <v>53</v>
      </c>
      <c r="AQ12" t="s">
        <v>53</v>
      </c>
      <c r="AR12" t="s">
        <v>53</v>
      </c>
      <c r="AS12" t="s">
        <v>53</v>
      </c>
      <c r="AT12">
        <v>16</v>
      </c>
      <c r="AU12">
        <v>87.5</v>
      </c>
      <c r="AW12" s="2">
        <f t="shared" si="0"/>
        <v>1</v>
      </c>
      <c r="AX12" s="2">
        <f t="shared" si="1"/>
        <v>0</v>
      </c>
      <c r="AZ12" s="2">
        <f t="shared" si="2"/>
        <v>1</v>
      </c>
      <c r="BA12" s="2">
        <f t="shared" si="3"/>
        <v>0</v>
      </c>
    </row>
    <row r="13" spans="1:53" x14ac:dyDescent="0.55000000000000004">
      <c r="A13" s="1">
        <v>11</v>
      </c>
      <c r="B13" t="s">
        <v>90</v>
      </c>
      <c r="C13" t="s">
        <v>91</v>
      </c>
      <c r="D13" t="s">
        <v>48</v>
      </c>
      <c r="E13" t="s">
        <v>88</v>
      </c>
      <c r="F13" t="s">
        <v>89</v>
      </c>
      <c r="G13" t="s">
        <v>89</v>
      </c>
      <c r="H13" t="b">
        <v>1</v>
      </c>
      <c r="I13" t="s">
        <v>52</v>
      </c>
      <c r="J13">
        <v>32.171875</v>
      </c>
      <c r="K13">
        <v>30.996874999999999</v>
      </c>
      <c r="L13">
        <v>37.078125</v>
      </c>
      <c r="M13">
        <v>22.487500000000001</v>
      </c>
      <c r="N13">
        <v>21.659375000000001</v>
      </c>
      <c r="O13">
        <v>25.959375000000001</v>
      </c>
      <c r="P13">
        <v>39.006249999999987</v>
      </c>
      <c r="Q13">
        <v>37.621875000000003</v>
      </c>
      <c r="R13">
        <v>44.212499999999999</v>
      </c>
      <c r="S13" t="b">
        <v>0</v>
      </c>
      <c r="T13">
        <v>0.72350791717417784</v>
      </c>
      <c r="U13">
        <v>0.7</v>
      </c>
      <c r="V13">
        <v>0.3</v>
      </c>
      <c r="W13">
        <v>4.9332787687666002</v>
      </c>
      <c r="X13">
        <v>5.7774247129342093E-2</v>
      </c>
      <c r="Y13">
        <v>10.499965010719441</v>
      </c>
      <c r="Z13">
        <v>0</v>
      </c>
      <c r="AA13">
        <v>0</v>
      </c>
      <c r="AB13">
        <v>100</v>
      </c>
      <c r="AC13">
        <v>0</v>
      </c>
      <c r="AD13" t="b">
        <v>0</v>
      </c>
      <c r="AE13">
        <v>7.688480063155255E-2</v>
      </c>
      <c r="AF13">
        <v>100.3025913914166</v>
      </c>
      <c r="AG13">
        <v>5042</v>
      </c>
      <c r="AH13">
        <v>8058</v>
      </c>
      <c r="AI13">
        <v>3372</v>
      </c>
      <c r="AJ13">
        <v>3</v>
      </c>
      <c r="AK13">
        <v>9</v>
      </c>
      <c r="AL13">
        <v>25</v>
      </c>
      <c r="AM13">
        <v>6</v>
      </c>
      <c r="AN13">
        <v>6</v>
      </c>
      <c r="AO13">
        <v>10</v>
      </c>
      <c r="AP13" t="s">
        <v>53</v>
      </c>
      <c r="AQ13" t="s">
        <v>53</v>
      </c>
      <c r="AR13" t="s">
        <v>53</v>
      </c>
      <c r="AS13" t="s">
        <v>53</v>
      </c>
      <c r="AT13">
        <v>16</v>
      </c>
      <c r="AU13">
        <v>87.5</v>
      </c>
      <c r="AW13" s="2">
        <f t="shared" si="0"/>
        <v>1</v>
      </c>
      <c r="AX13" s="2">
        <f t="shared" si="1"/>
        <v>0</v>
      </c>
      <c r="AZ13" s="2">
        <f t="shared" si="2"/>
        <v>1</v>
      </c>
      <c r="BA13" s="2">
        <f t="shared" si="3"/>
        <v>0</v>
      </c>
    </row>
    <row r="14" spans="1:53" x14ac:dyDescent="0.55000000000000004">
      <c r="A14" s="1">
        <v>12</v>
      </c>
      <c r="B14" t="s">
        <v>92</v>
      </c>
      <c r="C14" t="s">
        <v>93</v>
      </c>
      <c r="D14" t="s">
        <v>48</v>
      </c>
      <c r="E14" t="s">
        <v>94</v>
      </c>
      <c r="F14" t="s">
        <v>94</v>
      </c>
      <c r="G14" t="s">
        <v>64</v>
      </c>
      <c r="H14" t="b">
        <v>1</v>
      </c>
      <c r="I14" t="s">
        <v>52</v>
      </c>
      <c r="J14">
        <v>35.440624999999997</v>
      </c>
      <c r="K14">
        <v>34.734375</v>
      </c>
      <c r="L14">
        <v>32.15</v>
      </c>
      <c r="M14">
        <v>25.375</v>
      </c>
      <c r="N14">
        <v>25.45</v>
      </c>
      <c r="O14">
        <v>20.84375</v>
      </c>
      <c r="P14">
        <v>51.212500000000013</v>
      </c>
      <c r="Q14">
        <v>43.846874999999997</v>
      </c>
      <c r="R14">
        <v>48.215625000000003</v>
      </c>
      <c r="S14" t="b">
        <v>0</v>
      </c>
      <c r="T14">
        <v>0.77846261193161992</v>
      </c>
      <c r="U14">
        <v>0.84</v>
      </c>
      <c r="V14">
        <v>0.16</v>
      </c>
      <c r="W14">
        <v>7.1415388812658978E-2</v>
      </c>
      <c r="X14">
        <v>0</v>
      </c>
      <c r="Y14">
        <v>10.499965010719441</v>
      </c>
      <c r="Z14">
        <v>0</v>
      </c>
      <c r="AA14">
        <v>0</v>
      </c>
      <c r="AB14">
        <v>100</v>
      </c>
      <c r="AC14">
        <v>0</v>
      </c>
      <c r="AD14" t="b">
        <v>0</v>
      </c>
      <c r="AE14">
        <v>0.24018722581791749</v>
      </c>
      <c r="AF14">
        <v>104.2315564092068</v>
      </c>
      <c r="AG14">
        <v>636</v>
      </c>
      <c r="AH14">
        <v>8780</v>
      </c>
      <c r="AI14">
        <v>539</v>
      </c>
      <c r="AJ14">
        <v>69</v>
      </c>
      <c r="AK14">
        <v>78</v>
      </c>
      <c r="AL14">
        <v>87</v>
      </c>
      <c r="AM14">
        <v>80</v>
      </c>
      <c r="AN14">
        <v>98</v>
      </c>
      <c r="AO14">
        <v>131</v>
      </c>
      <c r="AP14" t="s">
        <v>53</v>
      </c>
      <c r="AQ14" t="s">
        <v>53</v>
      </c>
      <c r="AR14" t="s">
        <v>53</v>
      </c>
      <c r="AS14" t="s">
        <v>53</v>
      </c>
      <c r="AT14">
        <v>14.8</v>
      </c>
      <c r="AU14">
        <v>56.25</v>
      </c>
      <c r="AW14" s="2">
        <f t="shared" si="0"/>
        <v>1</v>
      </c>
      <c r="AX14" s="2">
        <f t="shared" si="1"/>
        <v>0</v>
      </c>
      <c r="AZ14" s="2">
        <f t="shared" si="2"/>
        <v>1</v>
      </c>
      <c r="BA14" s="2">
        <f t="shared" si="3"/>
        <v>0</v>
      </c>
    </row>
    <row r="15" spans="1:53" x14ac:dyDescent="0.55000000000000004">
      <c r="A15" s="1">
        <v>13</v>
      </c>
      <c r="B15" t="s">
        <v>95</v>
      </c>
      <c r="C15" t="s">
        <v>96</v>
      </c>
      <c r="D15" t="s">
        <v>48</v>
      </c>
      <c r="E15" t="s">
        <v>49</v>
      </c>
      <c r="F15" t="s">
        <v>50</v>
      </c>
      <c r="G15" t="s">
        <v>51</v>
      </c>
      <c r="H15" t="b">
        <v>1</v>
      </c>
      <c r="I15" t="s">
        <v>52</v>
      </c>
      <c r="J15">
        <v>25.893750000000001</v>
      </c>
      <c r="K15">
        <v>24.984375</v>
      </c>
      <c r="L15">
        <v>27.431249999999999</v>
      </c>
      <c r="M15">
        <v>17.640625</v>
      </c>
      <c r="N15">
        <v>17.146875000000001</v>
      </c>
      <c r="O15">
        <v>18.131250000000001</v>
      </c>
      <c r="P15">
        <v>31.303125000000001</v>
      </c>
      <c r="Q15">
        <v>30.128125000000001</v>
      </c>
      <c r="R15">
        <v>33.337499999999999</v>
      </c>
      <c r="S15" t="b">
        <v>0</v>
      </c>
      <c r="T15">
        <v>0.72723069810448449</v>
      </c>
      <c r="U15">
        <v>0.81</v>
      </c>
      <c r="V15">
        <v>0.19</v>
      </c>
      <c r="W15">
        <v>27.904961363472228</v>
      </c>
      <c r="X15">
        <v>0.20301228505171601</v>
      </c>
      <c r="Y15">
        <v>10.499965010719441</v>
      </c>
      <c r="Z15">
        <v>0</v>
      </c>
      <c r="AA15">
        <v>0</v>
      </c>
      <c r="AB15">
        <v>100</v>
      </c>
      <c r="AC15">
        <v>0</v>
      </c>
      <c r="AD15" t="b">
        <v>0</v>
      </c>
      <c r="AE15">
        <v>5.2581576040667891E-2</v>
      </c>
      <c r="AF15">
        <v>100.0288107308165</v>
      </c>
      <c r="AG15">
        <v>12054</v>
      </c>
      <c r="AH15">
        <v>7969</v>
      </c>
      <c r="AI15">
        <v>4912</v>
      </c>
      <c r="AJ15">
        <v>3</v>
      </c>
      <c r="AK15">
        <v>14</v>
      </c>
      <c r="AL15">
        <v>44</v>
      </c>
      <c r="AM15">
        <v>0</v>
      </c>
      <c r="AN15">
        <v>0</v>
      </c>
      <c r="AO15">
        <v>0</v>
      </c>
      <c r="AP15" t="s">
        <v>53</v>
      </c>
      <c r="AQ15" t="s">
        <v>53</v>
      </c>
      <c r="AR15" t="s">
        <v>53</v>
      </c>
      <c r="AS15" t="s">
        <v>53</v>
      </c>
      <c r="AT15">
        <v>15</v>
      </c>
      <c r="AU15">
        <v>75</v>
      </c>
      <c r="AW15" s="2">
        <f t="shared" si="0"/>
        <v>1</v>
      </c>
      <c r="AX15" s="2">
        <f t="shared" si="1"/>
        <v>0</v>
      </c>
      <c r="AZ15" s="2">
        <f t="shared" si="2"/>
        <v>1</v>
      </c>
      <c r="BA15" s="2">
        <f t="shared" si="3"/>
        <v>0</v>
      </c>
    </row>
    <row r="16" spans="1:53" x14ac:dyDescent="0.55000000000000004">
      <c r="A16" s="1">
        <v>14</v>
      </c>
      <c r="B16" t="s">
        <v>97</v>
      </c>
      <c r="C16" t="s">
        <v>98</v>
      </c>
      <c r="D16" t="s">
        <v>48</v>
      </c>
      <c r="E16" t="s">
        <v>99</v>
      </c>
      <c r="F16" t="s">
        <v>99</v>
      </c>
      <c r="G16" t="s">
        <v>99</v>
      </c>
      <c r="H16" t="b">
        <v>1</v>
      </c>
      <c r="I16" t="s">
        <v>52</v>
      </c>
      <c r="J16">
        <v>23.728124999999999</v>
      </c>
      <c r="K16">
        <v>22.931249999999999</v>
      </c>
      <c r="L16">
        <v>26.665624999999999</v>
      </c>
      <c r="M16">
        <v>17.05</v>
      </c>
      <c r="N16">
        <v>16.431249999999999</v>
      </c>
      <c r="O16">
        <v>19.578125</v>
      </c>
      <c r="P16">
        <v>28.546875</v>
      </c>
      <c r="Q16">
        <v>27.7</v>
      </c>
      <c r="R16">
        <v>31.443750000000001</v>
      </c>
      <c r="S16" t="b">
        <v>0</v>
      </c>
      <c r="T16">
        <v>0.41750599520383691</v>
      </c>
      <c r="U16">
        <v>0.65</v>
      </c>
      <c r="V16">
        <v>0.35</v>
      </c>
      <c r="W16">
        <v>3.5234266547908488</v>
      </c>
      <c r="X16">
        <v>0.18696388307134321</v>
      </c>
      <c r="Y16">
        <v>10.499965010719441</v>
      </c>
      <c r="Z16">
        <v>0</v>
      </c>
      <c r="AA16">
        <v>0</v>
      </c>
      <c r="AB16">
        <v>100</v>
      </c>
      <c r="AC16">
        <v>0</v>
      </c>
      <c r="AD16" t="b">
        <v>0</v>
      </c>
      <c r="AE16">
        <v>0.1792317759978391</v>
      </c>
      <c r="AF16">
        <v>101.3637079253125</v>
      </c>
      <c r="AG16">
        <v>3101</v>
      </c>
      <c r="AH16">
        <v>8307</v>
      </c>
      <c r="AI16">
        <v>2366</v>
      </c>
      <c r="AJ16">
        <v>14</v>
      </c>
      <c r="AK16">
        <v>18</v>
      </c>
      <c r="AL16">
        <v>29</v>
      </c>
      <c r="AM16">
        <v>24</v>
      </c>
      <c r="AN16">
        <v>29</v>
      </c>
      <c r="AO16">
        <v>38</v>
      </c>
      <c r="AP16" t="s">
        <v>53</v>
      </c>
      <c r="AQ16" t="s">
        <v>53</v>
      </c>
      <c r="AR16" t="s">
        <v>53</v>
      </c>
      <c r="AS16" t="s">
        <v>53</v>
      </c>
      <c r="AT16">
        <v>16</v>
      </c>
      <c r="AU16">
        <v>62.5</v>
      </c>
      <c r="AW16" s="2">
        <f t="shared" si="0"/>
        <v>1</v>
      </c>
      <c r="AX16" s="2">
        <f t="shared" si="1"/>
        <v>0</v>
      </c>
      <c r="AZ16" s="2">
        <f t="shared" si="2"/>
        <v>1</v>
      </c>
      <c r="BA16" s="2">
        <f t="shared" si="3"/>
        <v>0</v>
      </c>
    </row>
    <row r="17" spans="1:53" x14ac:dyDescent="0.55000000000000004">
      <c r="A17" s="1">
        <v>15</v>
      </c>
      <c r="B17" t="s">
        <v>100</v>
      </c>
      <c r="C17" t="s">
        <v>101</v>
      </c>
      <c r="D17" t="s">
        <v>48</v>
      </c>
      <c r="E17" t="s">
        <v>102</v>
      </c>
      <c r="F17" t="s">
        <v>102</v>
      </c>
      <c r="G17" t="s">
        <v>64</v>
      </c>
      <c r="H17" t="b">
        <v>1</v>
      </c>
      <c r="I17" t="s">
        <v>52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b">
        <v>1</v>
      </c>
      <c r="T17">
        <v>0.6090050300576616</v>
      </c>
      <c r="U17">
        <v>0.69</v>
      </c>
      <c r="V17">
        <v>0.31</v>
      </c>
      <c r="W17">
        <v>2.0903043579435581</v>
      </c>
      <c r="X17">
        <v>0</v>
      </c>
      <c r="Y17">
        <v>10.499965010719441</v>
      </c>
      <c r="Z17">
        <v>0</v>
      </c>
      <c r="AA17">
        <v>0</v>
      </c>
      <c r="AB17">
        <v>100</v>
      </c>
      <c r="AC17">
        <v>0</v>
      </c>
      <c r="AD17" t="b">
        <v>0</v>
      </c>
      <c r="AE17">
        <v>0.1420853008467485</v>
      </c>
      <c r="AF17">
        <v>103.95399729210619</v>
      </c>
      <c r="AG17">
        <v>1134</v>
      </c>
      <c r="AH17">
        <v>8590</v>
      </c>
      <c r="AI17">
        <v>1031</v>
      </c>
      <c r="AJ17">
        <v>52</v>
      </c>
      <c r="AK17">
        <v>61</v>
      </c>
      <c r="AL17">
        <v>79</v>
      </c>
      <c r="AM17">
        <v>72</v>
      </c>
      <c r="AN17">
        <v>87</v>
      </c>
      <c r="AO17">
        <v>98</v>
      </c>
      <c r="AP17" t="s">
        <v>53</v>
      </c>
      <c r="AQ17" t="s">
        <v>53</v>
      </c>
      <c r="AR17" t="s">
        <v>53</v>
      </c>
      <c r="AS17" t="s">
        <v>53</v>
      </c>
      <c r="AT17">
        <v>15</v>
      </c>
      <c r="AU17">
        <v>25</v>
      </c>
      <c r="AW17" s="2">
        <f t="shared" si="0"/>
        <v>0</v>
      </c>
      <c r="AX17" s="2">
        <f t="shared" si="1"/>
        <v>1</v>
      </c>
      <c r="AZ17" s="2">
        <f t="shared" si="2"/>
        <v>0</v>
      </c>
      <c r="BA17" s="2">
        <f t="shared" si="3"/>
        <v>1</v>
      </c>
    </row>
    <row r="18" spans="1:53" x14ac:dyDescent="0.55000000000000004">
      <c r="A18" s="1">
        <v>16</v>
      </c>
      <c r="B18" t="s">
        <v>103</v>
      </c>
      <c r="C18" t="s">
        <v>104</v>
      </c>
      <c r="D18" t="s">
        <v>48</v>
      </c>
      <c r="E18" t="s">
        <v>105</v>
      </c>
      <c r="F18" t="s">
        <v>105</v>
      </c>
      <c r="G18" t="s">
        <v>105</v>
      </c>
      <c r="H18" t="b">
        <v>1</v>
      </c>
      <c r="I18" t="s">
        <v>52</v>
      </c>
      <c r="J18">
        <v>19.978124999999999</v>
      </c>
      <c r="K18">
        <v>19.368749999999999</v>
      </c>
      <c r="L18">
        <v>23.1</v>
      </c>
      <c r="M18">
        <v>12.696875</v>
      </c>
      <c r="N18">
        <v>12.321875</v>
      </c>
      <c r="O18">
        <v>14.56875</v>
      </c>
      <c r="P18">
        <v>25.290624999999999</v>
      </c>
      <c r="Q18">
        <v>24.346875000000001</v>
      </c>
      <c r="R18">
        <v>29.518750000000001</v>
      </c>
      <c r="S18" t="b">
        <v>0</v>
      </c>
      <c r="T18">
        <v>0.81080451740598436</v>
      </c>
      <c r="U18">
        <v>0.82</v>
      </c>
      <c r="V18">
        <v>0.18</v>
      </c>
      <c r="W18">
        <v>30.95335531964405</v>
      </c>
      <c r="X18">
        <v>6.0181507426398023E-2</v>
      </c>
      <c r="Y18">
        <v>10.499965010719441</v>
      </c>
      <c r="Z18">
        <v>0</v>
      </c>
      <c r="AA18">
        <v>0</v>
      </c>
      <c r="AB18">
        <v>100</v>
      </c>
      <c r="AC18">
        <v>0</v>
      </c>
      <c r="AD18" t="b">
        <v>0</v>
      </c>
      <c r="AE18">
        <v>0.1557266071342524</v>
      </c>
      <c r="AF18">
        <v>101.10393904090181</v>
      </c>
      <c r="AG18">
        <v>6619</v>
      </c>
      <c r="AH18">
        <v>8241</v>
      </c>
      <c r="AI18">
        <v>4154</v>
      </c>
      <c r="AJ18">
        <v>16</v>
      </c>
      <c r="AK18">
        <v>32</v>
      </c>
      <c r="AL18">
        <v>80</v>
      </c>
      <c r="AM18">
        <v>17</v>
      </c>
      <c r="AN18">
        <v>22</v>
      </c>
      <c r="AO18">
        <v>27</v>
      </c>
      <c r="AP18" t="s">
        <v>53</v>
      </c>
      <c r="AQ18" t="s">
        <v>53</v>
      </c>
      <c r="AR18" t="s">
        <v>53</v>
      </c>
      <c r="AS18" t="s">
        <v>53</v>
      </c>
      <c r="AT18">
        <v>16</v>
      </c>
      <c r="AU18">
        <v>37.5</v>
      </c>
      <c r="AW18" s="2">
        <f t="shared" si="0"/>
        <v>0</v>
      </c>
      <c r="AX18" s="2">
        <f t="shared" si="1"/>
        <v>1</v>
      </c>
      <c r="AZ18" s="2">
        <f t="shared" si="2"/>
        <v>0</v>
      </c>
      <c r="BA18" s="2">
        <f t="shared" si="3"/>
        <v>1</v>
      </c>
    </row>
    <row r="19" spans="1:53" x14ac:dyDescent="0.55000000000000004">
      <c r="A19" s="1">
        <v>17</v>
      </c>
      <c r="B19" t="s">
        <v>106</v>
      </c>
      <c r="C19" t="s">
        <v>107</v>
      </c>
      <c r="D19" t="s">
        <v>48</v>
      </c>
      <c r="E19" t="s">
        <v>99</v>
      </c>
      <c r="F19" t="s">
        <v>99</v>
      </c>
      <c r="G19" t="s">
        <v>99</v>
      </c>
      <c r="H19" t="b">
        <v>1</v>
      </c>
      <c r="I19" t="s">
        <v>52</v>
      </c>
      <c r="J19">
        <v>23.728124999999999</v>
      </c>
      <c r="K19">
        <v>22.931249999999999</v>
      </c>
      <c r="L19">
        <v>26.665624999999999</v>
      </c>
      <c r="M19">
        <v>17.05</v>
      </c>
      <c r="N19">
        <v>16.431249999999999</v>
      </c>
      <c r="O19">
        <v>19.578125</v>
      </c>
      <c r="P19">
        <v>28.546875</v>
      </c>
      <c r="Q19">
        <v>27.7</v>
      </c>
      <c r="R19">
        <v>31.443750000000001</v>
      </c>
      <c r="S19" t="b">
        <v>0</v>
      </c>
      <c r="T19">
        <v>0.41750599520383691</v>
      </c>
      <c r="U19">
        <v>0.66</v>
      </c>
      <c r="V19">
        <v>0.34</v>
      </c>
      <c r="W19">
        <v>3.5234266547908488</v>
      </c>
      <c r="X19">
        <v>0.18696388307134321</v>
      </c>
      <c r="Y19">
        <v>10.499965010719441</v>
      </c>
      <c r="Z19">
        <v>0</v>
      </c>
      <c r="AA19">
        <v>0</v>
      </c>
      <c r="AB19">
        <v>100</v>
      </c>
      <c r="AC19">
        <v>0</v>
      </c>
      <c r="AD19" t="b">
        <v>0</v>
      </c>
      <c r="AE19">
        <v>0.1792317759978391</v>
      </c>
      <c r="AF19">
        <v>101.3637079253125</v>
      </c>
      <c r="AG19">
        <v>3101</v>
      </c>
      <c r="AH19">
        <v>8307</v>
      </c>
      <c r="AI19">
        <v>2366</v>
      </c>
      <c r="AJ19">
        <v>13</v>
      </c>
      <c r="AK19">
        <v>18</v>
      </c>
      <c r="AL19">
        <v>27</v>
      </c>
      <c r="AM19">
        <v>24</v>
      </c>
      <c r="AN19">
        <v>29</v>
      </c>
      <c r="AO19">
        <v>38</v>
      </c>
      <c r="AP19" t="s">
        <v>53</v>
      </c>
      <c r="AQ19" t="s">
        <v>53</v>
      </c>
      <c r="AR19" t="s">
        <v>53</v>
      </c>
      <c r="AS19" t="s">
        <v>53</v>
      </c>
      <c r="AT19">
        <v>16</v>
      </c>
      <c r="AU19">
        <v>62.5</v>
      </c>
      <c r="AW19" s="2">
        <f t="shared" si="0"/>
        <v>1</v>
      </c>
      <c r="AX19" s="2">
        <f t="shared" si="1"/>
        <v>0</v>
      </c>
      <c r="AZ19" s="2">
        <f t="shared" si="2"/>
        <v>1</v>
      </c>
      <c r="BA19" s="2">
        <f t="shared" si="3"/>
        <v>0</v>
      </c>
    </row>
    <row r="20" spans="1:53" x14ac:dyDescent="0.55000000000000004">
      <c r="A20" s="1">
        <v>18</v>
      </c>
      <c r="B20" t="s">
        <v>108</v>
      </c>
      <c r="C20" t="s">
        <v>109</v>
      </c>
      <c r="D20" t="s">
        <v>48</v>
      </c>
      <c r="E20" t="s">
        <v>99</v>
      </c>
      <c r="F20" t="s">
        <v>99</v>
      </c>
      <c r="G20" t="s">
        <v>99</v>
      </c>
      <c r="H20" t="b">
        <v>1</v>
      </c>
      <c r="I20" t="s">
        <v>52</v>
      </c>
      <c r="J20">
        <v>23.728124999999999</v>
      </c>
      <c r="K20">
        <v>22.931249999999999</v>
      </c>
      <c r="L20">
        <v>26.665624999999999</v>
      </c>
      <c r="M20">
        <v>17.05</v>
      </c>
      <c r="N20">
        <v>16.431249999999999</v>
      </c>
      <c r="O20">
        <v>19.578125</v>
      </c>
      <c r="P20">
        <v>28.546875</v>
      </c>
      <c r="Q20">
        <v>27.7</v>
      </c>
      <c r="R20">
        <v>31.443750000000001</v>
      </c>
      <c r="S20" t="b">
        <v>0</v>
      </c>
      <c r="T20">
        <v>0.41750599520383691</v>
      </c>
      <c r="U20">
        <v>0.51</v>
      </c>
      <c r="V20">
        <v>0.49</v>
      </c>
      <c r="W20">
        <v>3.5234266547908488</v>
      </c>
      <c r="X20">
        <v>0.18696388307134321</v>
      </c>
      <c r="Y20">
        <v>10.499965010719441</v>
      </c>
      <c r="Z20">
        <v>0</v>
      </c>
      <c r="AA20">
        <v>0</v>
      </c>
      <c r="AB20">
        <v>100</v>
      </c>
      <c r="AC20">
        <v>0</v>
      </c>
      <c r="AD20" t="b">
        <v>0</v>
      </c>
      <c r="AE20">
        <v>0.1792317759978391</v>
      </c>
      <c r="AF20">
        <v>101.3637079253125</v>
      </c>
      <c r="AG20">
        <v>3101</v>
      </c>
      <c r="AH20">
        <v>8307</v>
      </c>
      <c r="AI20">
        <v>2366</v>
      </c>
      <c r="AJ20">
        <v>13</v>
      </c>
      <c r="AK20">
        <v>16</v>
      </c>
      <c r="AL20">
        <v>28</v>
      </c>
      <c r="AM20">
        <v>24</v>
      </c>
      <c r="AN20">
        <v>29</v>
      </c>
      <c r="AO20">
        <v>38</v>
      </c>
      <c r="AP20" t="s">
        <v>53</v>
      </c>
      <c r="AQ20" t="s">
        <v>53</v>
      </c>
      <c r="AR20" t="s">
        <v>53</v>
      </c>
      <c r="AS20" t="s">
        <v>53</v>
      </c>
      <c r="AT20">
        <v>16</v>
      </c>
      <c r="AU20">
        <v>62.5</v>
      </c>
      <c r="AW20" s="2">
        <f t="shared" si="0"/>
        <v>1</v>
      </c>
      <c r="AX20" s="2">
        <f t="shared" si="1"/>
        <v>0</v>
      </c>
      <c r="AZ20" s="2">
        <f t="shared" si="2"/>
        <v>1</v>
      </c>
      <c r="BA20" s="2">
        <f t="shared" si="3"/>
        <v>0</v>
      </c>
    </row>
    <row r="21" spans="1:53" x14ac:dyDescent="0.55000000000000004">
      <c r="A21" s="1">
        <v>19</v>
      </c>
      <c r="B21" t="s">
        <v>110</v>
      </c>
      <c r="C21" t="s">
        <v>111</v>
      </c>
      <c r="D21" t="s">
        <v>48</v>
      </c>
      <c r="E21" t="s">
        <v>105</v>
      </c>
      <c r="F21" t="s">
        <v>105</v>
      </c>
      <c r="G21" t="s">
        <v>105</v>
      </c>
      <c r="H21" t="b">
        <v>1</v>
      </c>
      <c r="I21" t="s">
        <v>52</v>
      </c>
      <c r="J21">
        <v>19.978124999999999</v>
      </c>
      <c r="K21">
        <v>19.368749999999999</v>
      </c>
      <c r="L21">
        <v>23.1</v>
      </c>
      <c r="M21">
        <v>12.696875</v>
      </c>
      <c r="N21">
        <v>12.321875</v>
      </c>
      <c r="O21">
        <v>14.56875</v>
      </c>
      <c r="P21">
        <v>25.290624999999999</v>
      </c>
      <c r="Q21">
        <v>24.346875000000001</v>
      </c>
      <c r="R21">
        <v>29.518750000000001</v>
      </c>
      <c r="S21" t="b">
        <v>0</v>
      </c>
      <c r="T21">
        <v>0.81080451740598436</v>
      </c>
      <c r="U21">
        <v>0.78</v>
      </c>
      <c r="V21">
        <v>0.22</v>
      </c>
      <c r="W21">
        <v>30.95335531964405</v>
      </c>
      <c r="X21">
        <v>6.0181507426398023E-2</v>
      </c>
      <c r="Y21">
        <v>10.499965010719441</v>
      </c>
      <c r="Z21">
        <v>0</v>
      </c>
      <c r="AA21">
        <v>0</v>
      </c>
      <c r="AB21">
        <v>100</v>
      </c>
      <c r="AC21">
        <v>0</v>
      </c>
      <c r="AD21" t="b">
        <v>0</v>
      </c>
      <c r="AE21">
        <v>0.1557266071342524</v>
      </c>
      <c r="AF21">
        <v>101.10393904090181</v>
      </c>
      <c r="AG21">
        <v>6619</v>
      </c>
      <c r="AH21">
        <v>8241</v>
      </c>
      <c r="AI21">
        <v>4154</v>
      </c>
      <c r="AJ21">
        <v>12</v>
      </c>
      <c r="AK21">
        <v>30</v>
      </c>
      <c r="AL21">
        <v>56</v>
      </c>
      <c r="AM21">
        <v>17</v>
      </c>
      <c r="AN21">
        <v>22</v>
      </c>
      <c r="AO21">
        <v>27</v>
      </c>
      <c r="AP21" t="s">
        <v>53</v>
      </c>
      <c r="AQ21" t="s">
        <v>53</v>
      </c>
      <c r="AR21" t="s">
        <v>53</v>
      </c>
      <c r="AS21" t="s">
        <v>53</v>
      </c>
      <c r="AT21">
        <v>16</v>
      </c>
      <c r="AU21">
        <v>43.75</v>
      </c>
      <c r="AW21" s="2">
        <f t="shared" si="0"/>
        <v>0</v>
      </c>
      <c r="AX21" s="2">
        <f t="shared" si="1"/>
        <v>1</v>
      </c>
      <c r="AZ21" s="2">
        <f t="shared" si="2"/>
        <v>1</v>
      </c>
      <c r="BA21" s="2">
        <f t="shared" si="3"/>
        <v>1</v>
      </c>
    </row>
    <row r="22" spans="1:53" x14ac:dyDescent="0.55000000000000004">
      <c r="A22" s="1">
        <v>16</v>
      </c>
      <c r="B22" t="s">
        <v>124</v>
      </c>
      <c r="C22" t="s">
        <v>123</v>
      </c>
      <c r="D22" t="s">
        <v>48</v>
      </c>
      <c r="E22" t="s">
        <v>122</v>
      </c>
      <c r="F22" t="s">
        <v>122</v>
      </c>
      <c r="G22" t="s">
        <v>121</v>
      </c>
      <c r="H22" t="b">
        <v>1</v>
      </c>
      <c r="I22" t="s">
        <v>52</v>
      </c>
      <c r="J22">
        <v>21.3125</v>
      </c>
      <c r="K22">
        <v>20.621874999999999</v>
      </c>
      <c r="L22">
        <v>24.78125</v>
      </c>
      <c r="M22">
        <v>14.628125000000001</v>
      </c>
      <c r="N22">
        <v>14.262499999999999</v>
      </c>
      <c r="O22">
        <v>16.787500000000001</v>
      </c>
      <c r="P22">
        <v>26.318750000000001</v>
      </c>
      <c r="Q22">
        <v>25.34375</v>
      </c>
      <c r="R22">
        <v>30.787500000000001</v>
      </c>
      <c r="S22" t="b">
        <v>0</v>
      </c>
      <c r="T22">
        <v>0.67321143698613328</v>
      </c>
      <c r="U22">
        <v>0.72</v>
      </c>
      <c r="V22">
        <v>0.28000000000000003</v>
      </c>
      <c r="W22">
        <v>27.523811816438371</v>
      </c>
      <c r="X22">
        <v>2.487502306957785E-2</v>
      </c>
      <c r="Y22">
        <v>10.499965010719441</v>
      </c>
      <c r="Z22">
        <v>0</v>
      </c>
      <c r="AA22">
        <v>0</v>
      </c>
      <c r="AB22">
        <v>100</v>
      </c>
      <c r="AC22">
        <v>0</v>
      </c>
      <c r="AD22" t="b">
        <v>0</v>
      </c>
      <c r="AE22">
        <v>2.713434291099601E-2</v>
      </c>
      <c r="AF22">
        <v>99.784942850845425</v>
      </c>
      <c r="AG22">
        <v>12491</v>
      </c>
      <c r="AH22">
        <v>7925</v>
      </c>
      <c r="AI22">
        <v>4860</v>
      </c>
      <c r="AJ22">
        <v>3</v>
      </c>
      <c r="AK22">
        <v>11</v>
      </c>
      <c r="AL22">
        <v>41</v>
      </c>
      <c r="AM22">
        <v>0</v>
      </c>
      <c r="AN22">
        <v>0</v>
      </c>
      <c r="AO22">
        <v>0</v>
      </c>
      <c r="AP22" t="s">
        <v>53</v>
      </c>
      <c r="AQ22" t="s">
        <v>53</v>
      </c>
      <c r="AR22" t="s">
        <v>53</v>
      </c>
      <c r="AS22" t="s">
        <v>53</v>
      </c>
      <c r="AT22" t="s">
        <v>53</v>
      </c>
      <c r="AU22">
        <v>50</v>
      </c>
      <c r="AW22" s="2">
        <f>IF(AU22&gt;=50,1,0)</f>
        <v>1</v>
      </c>
      <c r="AX22" s="2">
        <f>IF(AU22&lt;50,1,0)</f>
        <v>0</v>
      </c>
      <c r="AZ22" s="2">
        <f>IF(AU22&gt;=43.75,1,0)</f>
        <v>1</v>
      </c>
      <c r="BA22" s="2">
        <f>IF(AU22&lt;50,1,0)</f>
        <v>0</v>
      </c>
    </row>
    <row r="23" spans="1:53" x14ac:dyDescent="0.55000000000000004">
      <c r="A23" s="1">
        <v>17</v>
      </c>
      <c r="B23" t="s">
        <v>120</v>
      </c>
      <c r="C23" t="s">
        <v>119</v>
      </c>
      <c r="D23" t="s">
        <v>48</v>
      </c>
      <c r="E23" t="s">
        <v>118</v>
      </c>
      <c r="F23" t="s">
        <v>118</v>
      </c>
      <c r="G23" t="s">
        <v>117</v>
      </c>
      <c r="H23" t="b">
        <v>1</v>
      </c>
      <c r="I23" t="s">
        <v>52</v>
      </c>
      <c r="J23">
        <v>22.965624999999999</v>
      </c>
      <c r="K23">
        <v>24.456250000000001</v>
      </c>
      <c r="L23">
        <v>24.565625000000001</v>
      </c>
      <c r="M23">
        <v>15.253125000000001</v>
      </c>
      <c r="N23">
        <v>17.05</v>
      </c>
      <c r="O23">
        <v>15.515625</v>
      </c>
      <c r="P23">
        <v>28.565625000000001</v>
      </c>
      <c r="Q23">
        <v>30.131250000000001</v>
      </c>
      <c r="R23">
        <v>31.134374999999999</v>
      </c>
      <c r="S23" t="b">
        <v>0</v>
      </c>
      <c r="T23">
        <v>0.73909324208725402</v>
      </c>
      <c r="U23">
        <v>0.78</v>
      </c>
      <c r="V23">
        <v>0.22</v>
      </c>
      <c r="W23">
        <v>7.7441563756288971</v>
      </c>
      <c r="X23">
        <v>2.4072602970559211E-3</v>
      </c>
      <c r="Y23">
        <v>10.499965010719441</v>
      </c>
      <c r="Z23">
        <v>0</v>
      </c>
      <c r="AA23">
        <v>0</v>
      </c>
      <c r="AB23">
        <v>100</v>
      </c>
      <c r="AC23">
        <v>0</v>
      </c>
      <c r="AD23" t="b">
        <v>0</v>
      </c>
      <c r="AE23">
        <v>0.116358735945258</v>
      </c>
      <c r="AF23">
        <v>100.3992569035549</v>
      </c>
      <c r="AG23">
        <v>4934</v>
      </c>
      <c r="AH23">
        <v>8127</v>
      </c>
      <c r="AI23">
        <v>3411</v>
      </c>
      <c r="AJ23">
        <v>8</v>
      </c>
      <c r="AK23">
        <v>14</v>
      </c>
      <c r="AL23">
        <v>33</v>
      </c>
      <c r="AM23">
        <v>4</v>
      </c>
      <c r="AN23">
        <v>5</v>
      </c>
      <c r="AO23">
        <v>9</v>
      </c>
      <c r="AP23" t="s">
        <v>53</v>
      </c>
      <c r="AQ23" t="s">
        <v>53</v>
      </c>
      <c r="AR23" t="s">
        <v>53</v>
      </c>
      <c r="AS23" t="s">
        <v>53</v>
      </c>
      <c r="AT23" t="s">
        <v>53</v>
      </c>
      <c r="AU23">
        <v>50</v>
      </c>
      <c r="AW23" s="2">
        <f>IF(AU23&gt;=50,1,0)</f>
        <v>1</v>
      </c>
      <c r="AX23" s="2">
        <f>IF(AU23&lt;50,1,0)</f>
        <v>0</v>
      </c>
      <c r="AZ23" s="2">
        <f>IF(AU23&gt;=43.75,1,0)</f>
        <v>1</v>
      </c>
      <c r="BA23" s="2">
        <f>IF(AU23&lt;50,1,0)</f>
        <v>0</v>
      </c>
    </row>
    <row r="24" spans="1:53" x14ac:dyDescent="0.55000000000000004">
      <c r="A24" s="1">
        <v>8</v>
      </c>
      <c r="B24" t="s">
        <v>116</v>
      </c>
      <c r="C24" t="s">
        <v>115</v>
      </c>
      <c r="D24" t="s">
        <v>48</v>
      </c>
      <c r="E24" t="s">
        <v>114</v>
      </c>
      <c r="F24" t="s">
        <v>113</v>
      </c>
      <c r="G24" t="s">
        <v>112</v>
      </c>
      <c r="H24" t="b">
        <v>1</v>
      </c>
      <c r="I24" t="s">
        <v>52</v>
      </c>
      <c r="J24">
        <v>33.515625</v>
      </c>
      <c r="K24">
        <v>33.35</v>
      </c>
      <c r="L24">
        <v>28.818750000000001</v>
      </c>
      <c r="M24">
        <v>26.662500000000001</v>
      </c>
      <c r="N24">
        <v>26.815625000000001</v>
      </c>
      <c r="O24">
        <v>21.012499999999999</v>
      </c>
      <c r="P24">
        <v>38.040624999999999</v>
      </c>
      <c r="Q24">
        <v>37.78125</v>
      </c>
      <c r="R24">
        <v>34.143749999999997</v>
      </c>
      <c r="S24" t="b">
        <v>0</v>
      </c>
      <c r="T24">
        <v>0.68213120695904317</v>
      </c>
      <c r="U24">
        <v>0.76</v>
      </c>
      <c r="V24">
        <v>0.24</v>
      </c>
      <c r="W24">
        <v>6.0149410622437269</v>
      </c>
      <c r="X24">
        <v>0.22548004782423789</v>
      </c>
      <c r="Y24">
        <v>10.499965010719441</v>
      </c>
      <c r="Z24">
        <v>0</v>
      </c>
      <c r="AA24">
        <v>0</v>
      </c>
      <c r="AB24">
        <v>100</v>
      </c>
      <c r="AC24">
        <v>0</v>
      </c>
      <c r="AD24" t="b">
        <v>0</v>
      </c>
      <c r="AE24">
        <v>0.18874546720185689</v>
      </c>
      <c r="AF24">
        <v>102.85682798576779</v>
      </c>
      <c r="AG24">
        <v>3347</v>
      </c>
      <c r="AH24">
        <v>8636</v>
      </c>
      <c r="AI24">
        <v>2739</v>
      </c>
      <c r="AJ24">
        <v>54</v>
      </c>
      <c r="AK24">
        <v>71</v>
      </c>
      <c r="AL24">
        <v>98</v>
      </c>
      <c r="AM24">
        <v>115</v>
      </c>
      <c r="AN24">
        <v>128</v>
      </c>
      <c r="AO24">
        <v>148</v>
      </c>
      <c r="AP24" t="s">
        <v>53</v>
      </c>
      <c r="AQ24" t="s">
        <v>53</v>
      </c>
      <c r="AR24" t="s">
        <v>53</v>
      </c>
      <c r="AS24" t="s">
        <v>53</v>
      </c>
      <c r="AT24" t="s">
        <v>53</v>
      </c>
      <c r="AU24">
        <v>56.25</v>
      </c>
      <c r="AW24" s="2">
        <f>IF(AU24&gt;=50,1,0)</f>
        <v>1</v>
      </c>
      <c r="AX24" s="2">
        <f>IF(AU24&lt;50,1,0)</f>
        <v>0</v>
      </c>
      <c r="AZ24" s="2">
        <f>IF(AU24&gt;=43.75,1,0)</f>
        <v>1</v>
      </c>
      <c r="BA24" s="2">
        <f>IF(AU24&lt;50,1,0)</f>
        <v>0</v>
      </c>
    </row>
    <row r="25" spans="1:53" x14ac:dyDescent="0.55000000000000004">
      <c r="AW25" s="2">
        <f>SUM(AW2:AW24)</f>
        <v>16</v>
      </c>
      <c r="AX25" s="2">
        <f>SUM(AX2:AX24)</f>
        <v>7</v>
      </c>
      <c r="AZ25" s="2">
        <f>SUM(AZ2:AZ24)</f>
        <v>17</v>
      </c>
      <c r="BA25" s="2">
        <f>SUM(BA2:BA24)</f>
        <v>7</v>
      </c>
    </row>
    <row r="27" spans="1:53" x14ac:dyDescent="0.55000000000000004">
      <c r="AW27">
        <f>(AX25/(AX25+AW25))*100</f>
        <v>30.434782608695656</v>
      </c>
      <c r="AZ27">
        <f>(BA25/(BA25+AZ25))*100</f>
        <v>29.166666666666668</v>
      </c>
    </row>
    <row r="31" spans="1:53" x14ac:dyDescent="0.55000000000000004">
      <c r="AS31">
        <v>15</v>
      </c>
      <c r="AT31">
        <f>(AS31/16)*100</f>
        <v>93.75</v>
      </c>
      <c r="AV31">
        <f>IF(AT31&lt;=93.75,1,0)</f>
        <v>1</v>
      </c>
      <c r="AW31">
        <f>IF(AT31&gt;93.75,1,0)</f>
        <v>0</v>
      </c>
      <c r="AZ31">
        <f>IF(AT31&lt;=90,1,0)</f>
        <v>0</v>
      </c>
      <c r="BA31">
        <f>IF(AT31&gt;90,1,0)</f>
        <v>1</v>
      </c>
    </row>
    <row r="32" spans="1:53" x14ac:dyDescent="0.55000000000000004">
      <c r="AS32">
        <v>14.8</v>
      </c>
      <c r="AT32">
        <f t="shared" ref="AT32:AT50" si="4">(AS32/16)*100</f>
        <v>92.5</v>
      </c>
      <c r="AV32">
        <f>IF(AT32&lt;=93.75,1,0)</f>
        <v>1</v>
      </c>
      <c r="AW32">
        <f t="shared" ref="AW32:AW50" si="5">IF(AT32&gt;93.75,1,0)</f>
        <v>0</v>
      </c>
      <c r="AZ32">
        <f t="shared" ref="AZ32:AZ50" si="6">IF(AT32&lt;=90,1,0)</f>
        <v>0</v>
      </c>
      <c r="BA32">
        <f t="shared" ref="BA32:BA50" si="7">IF(AT32&gt;90,1,0)</f>
        <v>1</v>
      </c>
    </row>
    <row r="33" spans="45:53" x14ac:dyDescent="0.55000000000000004">
      <c r="AS33">
        <v>16</v>
      </c>
      <c r="AT33">
        <f t="shared" si="4"/>
        <v>100</v>
      </c>
      <c r="AV33">
        <f t="shared" ref="AV33:AV50" si="8">IF(AT33&lt;=93.75,1,0)</f>
        <v>0</v>
      </c>
      <c r="AW33">
        <f t="shared" si="5"/>
        <v>1</v>
      </c>
      <c r="AZ33">
        <f t="shared" si="6"/>
        <v>0</v>
      </c>
      <c r="BA33">
        <f t="shared" si="7"/>
        <v>1</v>
      </c>
    </row>
    <row r="34" spans="45:53" x14ac:dyDescent="0.55000000000000004">
      <c r="AS34">
        <v>15</v>
      </c>
      <c r="AT34">
        <f t="shared" si="4"/>
        <v>93.75</v>
      </c>
      <c r="AV34">
        <f t="shared" si="8"/>
        <v>1</v>
      </c>
      <c r="AW34">
        <f t="shared" si="5"/>
        <v>0</v>
      </c>
      <c r="AZ34">
        <f t="shared" si="6"/>
        <v>0</v>
      </c>
      <c r="BA34">
        <f t="shared" si="7"/>
        <v>1</v>
      </c>
    </row>
    <row r="35" spans="45:53" x14ac:dyDescent="0.55000000000000004">
      <c r="AS35">
        <v>15</v>
      </c>
      <c r="AT35">
        <f t="shared" si="4"/>
        <v>93.75</v>
      </c>
      <c r="AV35">
        <f t="shared" si="8"/>
        <v>1</v>
      </c>
      <c r="AW35">
        <f t="shared" si="5"/>
        <v>0</v>
      </c>
      <c r="AZ35">
        <f t="shared" si="6"/>
        <v>0</v>
      </c>
      <c r="BA35">
        <f t="shared" si="7"/>
        <v>1</v>
      </c>
    </row>
    <row r="36" spans="45:53" x14ac:dyDescent="0.55000000000000004">
      <c r="AS36">
        <v>15</v>
      </c>
      <c r="AT36">
        <f t="shared" si="4"/>
        <v>93.75</v>
      </c>
      <c r="AV36">
        <f t="shared" si="8"/>
        <v>1</v>
      </c>
      <c r="AW36">
        <f t="shared" si="5"/>
        <v>0</v>
      </c>
      <c r="AZ36">
        <f>IF(AT36&lt;=90,1,0)</f>
        <v>0</v>
      </c>
      <c r="BA36">
        <f t="shared" si="7"/>
        <v>1</v>
      </c>
    </row>
    <row r="37" spans="45:53" x14ac:dyDescent="0.55000000000000004">
      <c r="AS37">
        <v>15</v>
      </c>
      <c r="AT37">
        <f t="shared" si="4"/>
        <v>93.75</v>
      </c>
      <c r="AV37">
        <f t="shared" si="8"/>
        <v>1</v>
      </c>
      <c r="AW37">
        <f t="shared" si="5"/>
        <v>0</v>
      </c>
      <c r="AZ37">
        <f t="shared" si="6"/>
        <v>0</v>
      </c>
      <c r="BA37">
        <f t="shared" si="7"/>
        <v>1</v>
      </c>
    </row>
    <row r="38" spans="45:53" x14ac:dyDescent="0.55000000000000004">
      <c r="AS38">
        <v>15</v>
      </c>
      <c r="AT38">
        <f t="shared" si="4"/>
        <v>93.75</v>
      </c>
      <c r="AV38">
        <f t="shared" si="8"/>
        <v>1</v>
      </c>
      <c r="AW38">
        <f t="shared" si="5"/>
        <v>0</v>
      </c>
      <c r="AZ38">
        <f t="shared" si="6"/>
        <v>0</v>
      </c>
      <c r="BA38">
        <f t="shared" si="7"/>
        <v>1</v>
      </c>
    </row>
    <row r="39" spans="45:53" x14ac:dyDescent="0.55000000000000004">
      <c r="AS39">
        <v>16</v>
      </c>
      <c r="AT39">
        <f t="shared" si="4"/>
        <v>100</v>
      </c>
      <c r="AV39">
        <f t="shared" si="8"/>
        <v>0</v>
      </c>
      <c r="AW39">
        <f t="shared" si="5"/>
        <v>1</v>
      </c>
      <c r="AZ39">
        <f t="shared" si="6"/>
        <v>0</v>
      </c>
      <c r="BA39">
        <f t="shared" si="7"/>
        <v>1</v>
      </c>
    </row>
    <row r="40" spans="45:53" x14ac:dyDescent="0.55000000000000004">
      <c r="AS40">
        <v>16</v>
      </c>
      <c r="AT40">
        <f t="shared" si="4"/>
        <v>100</v>
      </c>
      <c r="AV40">
        <f t="shared" si="8"/>
        <v>0</v>
      </c>
      <c r="AW40">
        <f t="shared" si="5"/>
        <v>1</v>
      </c>
      <c r="AZ40">
        <f t="shared" si="6"/>
        <v>0</v>
      </c>
      <c r="BA40">
        <f t="shared" si="7"/>
        <v>1</v>
      </c>
    </row>
    <row r="41" spans="45:53" x14ac:dyDescent="0.55000000000000004">
      <c r="AS41">
        <v>16</v>
      </c>
      <c r="AT41">
        <f t="shared" si="4"/>
        <v>100</v>
      </c>
      <c r="AV41">
        <f t="shared" si="8"/>
        <v>0</v>
      </c>
      <c r="AW41">
        <f t="shared" si="5"/>
        <v>1</v>
      </c>
      <c r="AZ41">
        <f t="shared" si="6"/>
        <v>0</v>
      </c>
      <c r="BA41">
        <f t="shared" si="7"/>
        <v>1</v>
      </c>
    </row>
    <row r="42" spans="45:53" x14ac:dyDescent="0.55000000000000004">
      <c r="AS42">
        <v>16</v>
      </c>
      <c r="AT42">
        <f t="shared" si="4"/>
        <v>100</v>
      </c>
      <c r="AV42">
        <f t="shared" si="8"/>
        <v>0</v>
      </c>
      <c r="AW42">
        <f t="shared" si="5"/>
        <v>1</v>
      </c>
      <c r="AZ42">
        <f t="shared" si="6"/>
        <v>0</v>
      </c>
      <c r="BA42">
        <f t="shared" si="7"/>
        <v>1</v>
      </c>
    </row>
    <row r="43" spans="45:53" x14ac:dyDescent="0.55000000000000004">
      <c r="AS43">
        <v>14.8</v>
      </c>
      <c r="AT43">
        <f t="shared" si="4"/>
        <v>92.5</v>
      </c>
      <c r="AV43">
        <f t="shared" si="8"/>
        <v>1</v>
      </c>
      <c r="AW43">
        <f t="shared" si="5"/>
        <v>0</v>
      </c>
      <c r="AZ43">
        <f t="shared" si="6"/>
        <v>0</v>
      </c>
      <c r="BA43">
        <f t="shared" si="7"/>
        <v>1</v>
      </c>
    </row>
    <row r="44" spans="45:53" x14ac:dyDescent="0.55000000000000004">
      <c r="AS44">
        <v>15</v>
      </c>
      <c r="AT44">
        <f t="shared" si="4"/>
        <v>93.75</v>
      </c>
      <c r="AV44">
        <f t="shared" si="8"/>
        <v>1</v>
      </c>
      <c r="AW44">
        <f t="shared" si="5"/>
        <v>0</v>
      </c>
      <c r="AZ44">
        <f t="shared" si="6"/>
        <v>0</v>
      </c>
      <c r="BA44">
        <f t="shared" si="7"/>
        <v>1</v>
      </c>
    </row>
    <row r="45" spans="45:53" x14ac:dyDescent="0.55000000000000004">
      <c r="AS45">
        <v>16</v>
      </c>
      <c r="AT45">
        <f t="shared" si="4"/>
        <v>100</v>
      </c>
      <c r="AV45">
        <f t="shared" si="8"/>
        <v>0</v>
      </c>
      <c r="AW45">
        <f t="shared" si="5"/>
        <v>1</v>
      </c>
      <c r="AZ45">
        <f t="shared" si="6"/>
        <v>0</v>
      </c>
      <c r="BA45">
        <f t="shared" si="7"/>
        <v>1</v>
      </c>
    </row>
    <row r="46" spans="45:53" x14ac:dyDescent="0.55000000000000004">
      <c r="AS46">
        <v>15</v>
      </c>
      <c r="AT46">
        <f t="shared" si="4"/>
        <v>93.75</v>
      </c>
      <c r="AV46">
        <f t="shared" si="8"/>
        <v>1</v>
      </c>
      <c r="AW46">
        <f t="shared" si="5"/>
        <v>0</v>
      </c>
      <c r="AZ46">
        <f t="shared" si="6"/>
        <v>0</v>
      </c>
      <c r="BA46">
        <f t="shared" si="7"/>
        <v>1</v>
      </c>
    </row>
    <row r="47" spans="45:53" x14ac:dyDescent="0.55000000000000004">
      <c r="AS47">
        <v>16</v>
      </c>
      <c r="AT47">
        <f t="shared" si="4"/>
        <v>100</v>
      </c>
      <c r="AV47">
        <f t="shared" si="8"/>
        <v>0</v>
      </c>
      <c r="AW47">
        <f t="shared" si="5"/>
        <v>1</v>
      </c>
      <c r="AZ47">
        <f t="shared" si="6"/>
        <v>0</v>
      </c>
      <c r="BA47">
        <f t="shared" si="7"/>
        <v>1</v>
      </c>
    </row>
    <row r="48" spans="45:53" x14ac:dyDescent="0.55000000000000004">
      <c r="AS48">
        <v>16</v>
      </c>
      <c r="AT48">
        <f>(AS48/16)*100</f>
        <v>100</v>
      </c>
      <c r="AV48">
        <f t="shared" si="8"/>
        <v>0</v>
      </c>
      <c r="AW48">
        <f t="shared" si="5"/>
        <v>1</v>
      </c>
      <c r="AZ48">
        <f t="shared" si="6"/>
        <v>0</v>
      </c>
      <c r="BA48">
        <f t="shared" si="7"/>
        <v>1</v>
      </c>
    </row>
    <row r="49" spans="45:53" x14ac:dyDescent="0.55000000000000004">
      <c r="AS49">
        <v>16</v>
      </c>
      <c r="AT49">
        <f t="shared" si="4"/>
        <v>100</v>
      </c>
      <c r="AV49">
        <f t="shared" si="8"/>
        <v>0</v>
      </c>
      <c r="AW49">
        <f t="shared" si="5"/>
        <v>1</v>
      </c>
      <c r="AZ49">
        <f t="shared" si="6"/>
        <v>0</v>
      </c>
      <c r="BA49">
        <f t="shared" si="7"/>
        <v>1</v>
      </c>
    </row>
    <row r="50" spans="45:53" x14ac:dyDescent="0.55000000000000004">
      <c r="AS50">
        <v>16</v>
      </c>
      <c r="AT50">
        <f t="shared" si="4"/>
        <v>100</v>
      </c>
      <c r="AV50">
        <f t="shared" si="8"/>
        <v>0</v>
      </c>
      <c r="AW50">
        <f t="shared" si="5"/>
        <v>1</v>
      </c>
      <c r="AZ50">
        <f t="shared" si="6"/>
        <v>0</v>
      </c>
      <c r="BA50">
        <f t="shared" si="7"/>
        <v>1</v>
      </c>
    </row>
    <row r="51" spans="45:53" x14ac:dyDescent="0.55000000000000004">
      <c r="AV51">
        <f>SUM(AV31:AV50)</f>
        <v>10</v>
      </c>
      <c r="AW51">
        <f>SUM(AW31:AW50)</f>
        <v>10</v>
      </c>
      <c r="AZ51">
        <f ca="1">SUM(AZ31:AZ57)</f>
        <v>20</v>
      </c>
      <c r="BA51">
        <f ca="1">SUM(BA31:BA57)</f>
        <v>0</v>
      </c>
    </row>
    <row r="52" spans="45:53" x14ac:dyDescent="0.55000000000000004">
      <c r="AV52">
        <f>(AW51/(AW51+AV51))*100</f>
        <v>50</v>
      </c>
    </row>
    <row r="53" spans="45:53" x14ac:dyDescent="0.55000000000000004">
      <c r="AZ53">
        <f ca="1">(BA51/(AZ51+BA51))*100</f>
        <v>0</v>
      </c>
      <c r="BA53" t="s">
        <v>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kunal aneja</cp:lastModifiedBy>
  <dcterms:created xsi:type="dcterms:W3CDTF">2020-04-06T08:14:41Z</dcterms:created>
  <dcterms:modified xsi:type="dcterms:W3CDTF">2020-04-06T09:08:42Z</dcterms:modified>
</cp:coreProperties>
</file>