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unal\Documents\VdartWorking\NEWDOCUMENTS\"/>
    </mc:Choice>
  </mc:AlternateContent>
  <xr:revisionPtr revIDLastSave="0" documentId="13_ncr:1_{462BCC2C-0AF4-4D94-B135-FD57F107E2B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8" i="1" l="1"/>
  <c r="E89" i="1"/>
  <c r="E90" i="1"/>
  <c r="E91" i="1"/>
  <c r="E92" i="1"/>
  <c r="E93" i="1"/>
  <c r="E87" i="1"/>
  <c r="E85" i="1"/>
  <c r="E86" i="1"/>
  <c r="E77" i="1"/>
  <c r="E78" i="1"/>
  <c r="E79" i="1"/>
  <c r="E80" i="1"/>
  <c r="E81" i="1"/>
  <c r="E82" i="1"/>
  <c r="E83" i="1"/>
  <c r="E84" i="1"/>
  <c r="E69" i="1"/>
  <c r="E70" i="1"/>
  <c r="E71" i="1"/>
  <c r="E72" i="1"/>
  <c r="E73" i="1"/>
  <c r="E74" i="1"/>
  <c r="E75" i="1"/>
  <c r="E7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46" i="1"/>
  <c r="BC74" i="1"/>
  <c r="BF74" i="1" s="1"/>
  <c r="BC73" i="1"/>
  <c r="BH73" i="1" s="1"/>
  <c r="BC72" i="1"/>
  <c r="BI72" i="1" s="1"/>
  <c r="BC71" i="1"/>
  <c r="BE71" i="1" s="1"/>
  <c r="BC70" i="1"/>
  <c r="BH70" i="1" s="1"/>
  <c r="BC69" i="1"/>
  <c r="BI69" i="1" s="1"/>
  <c r="BI21" i="1"/>
  <c r="BI31" i="1"/>
  <c r="BI39" i="1"/>
  <c r="BI40" i="1"/>
  <c r="BH38" i="1"/>
  <c r="BH18" i="1"/>
  <c r="BF39" i="1"/>
  <c r="BE21" i="1"/>
  <c r="BE22" i="1"/>
  <c r="BE38" i="1"/>
  <c r="BC19" i="1"/>
  <c r="BI19" i="1" s="1"/>
  <c r="BC20" i="1"/>
  <c r="BF20" i="1" s="1"/>
  <c r="BC21" i="1"/>
  <c r="BF21" i="1" s="1"/>
  <c r="BC22" i="1"/>
  <c r="BI22" i="1" s="1"/>
  <c r="BC23" i="1"/>
  <c r="BH23" i="1" s="1"/>
  <c r="BC24" i="1"/>
  <c r="BH24" i="1" s="1"/>
  <c r="BC25" i="1"/>
  <c r="BI25" i="1" s="1"/>
  <c r="BC26" i="1"/>
  <c r="BE26" i="1" s="1"/>
  <c r="BC27" i="1"/>
  <c r="BH27" i="1" s="1"/>
  <c r="BC28" i="1"/>
  <c r="BH28" i="1" s="1"/>
  <c r="BC29" i="1"/>
  <c r="BH29" i="1" s="1"/>
  <c r="BC30" i="1"/>
  <c r="BI30" i="1" s="1"/>
  <c r="BC31" i="1"/>
  <c r="BE31" i="1" s="1"/>
  <c r="BC32" i="1"/>
  <c r="BH32" i="1" s="1"/>
  <c r="BC33" i="1"/>
  <c r="BI33" i="1" s="1"/>
  <c r="BC34" i="1"/>
  <c r="BI34" i="1" s="1"/>
  <c r="BC35" i="1"/>
  <c r="BI35" i="1" s="1"/>
  <c r="BC36" i="1"/>
  <c r="BI36" i="1" s="1"/>
  <c r="BC37" i="1"/>
  <c r="BH37" i="1" s="1"/>
  <c r="BC38" i="1"/>
  <c r="BI38" i="1" s="1"/>
  <c r="BC39" i="1"/>
  <c r="BE39" i="1" s="1"/>
  <c r="BC40" i="1"/>
  <c r="BH40" i="1" s="1"/>
  <c r="BC41" i="1"/>
  <c r="BI41" i="1" s="1"/>
  <c r="BC42" i="1"/>
  <c r="BE42" i="1" s="1"/>
  <c r="BC43" i="1"/>
  <c r="BI43" i="1" s="1"/>
  <c r="BC44" i="1"/>
  <c r="BF44" i="1" s="1"/>
  <c r="BC18" i="1"/>
  <c r="BE18" i="1" s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2" i="1"/>
  <c r="AZ38" i="1"/>
  <c r="AZ39" i="1"/>
  <c r="AZ40" i="1"/>
  <c r="AZ41" i="1"/>
  <c r="AZ42" i="1"/>
  <c r="AZ4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3" i="1"/>
  <c r="AZ4" i="1"/>
  <c r="AZ2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2" i="1"/>
  <c r="BH44" i="1" l="1"/>
  <c r="BE44" i="1"/>
  <c r="BF40" i="1"/>
  <c r="BH39" i="1"/>
  <c r="BI37" i="1"/>
  <c r="BE37" i="1"/>
  <c r="BF37" i="1"/>
  <c r="BH22" i="1"/>
  <c r="BI29" i="1"/>
  <c r="BE30" i="1"/>
  <c r="BF31" i="1"/>
  <c r="BH21" i="1"/>
  <c r="BI28" i="1"/>
  <c r="BE29" i="1"/>
  <c r="BF29" i="1"/>
  <c r="BH20" i="1"/>
  <c r="BI24" i="1"/>
  <c r="BE28" i="1"/>
  <c r="BF28" i="1"/>
  <c r="BI44" i="1"/>
  <c r="BI23" i="1"/>
  <c r="BE41" i="1"/>
  <c r="AX44" i="1"/>
  <c r="BF24" i="1"/>
  <c r="BH36" i="1"/>
  <c r="BF36" i="1"/>
  <c r="BF23" i="1"/>
  <c r="BH31" i="1"/>
  <c r="BE36" i="1"/>
  <c r="BE20" i="1"/>
  <c r="BF33" i="1"/>
  <c r="BH30" i="1"/>
  <c r="BI20" i="1"/>
  <c r="BE25" i="1"/>
  <c r="BF25" i="1"/>
  <c r="BE33" i="1"/>
  <c r="BF18" i="1"/>
  <c r="BF32" i="1"/>
  <c r="BI32" i="1"/>
  <c r="BF41" i="1"/>
  <c r="BE43" i="1"/>
  <c r="BE35" i="1"/>
  <c r="BE27" i="1"/>
  <c r="BE19" i="1"/>
  <c r="BF38" i="1"/>
  <c r="BF30" i="1"/>
  <c r="BF22" i="1"/>
  <c r="BI18" i="1"/>
  <c r="BH19" i="1"/>
  <c r="BH43" i="1"/>
  <c r="BH35" i="1"/>
  <c r="BH26" i="1"/>
  <c r="BE34" i="1"/>
  <c r="BE40" i="1"/>
  <c r="BE32" i="1"/>
  <c r="BE24" i="1"/>
  <c r="BF43" i="1"/>
  <c r="BF35" i="1"/>
  <c r="BF27" i="1"/>
  <c r="BF19" i="1"/>
  <c r="BH42" i="1"/>
  <c r="BH34" i="1"/>
  <c r="BH25" i="1"/>
  <c r="BI27" i="1"/>
  <c r="BF72" i="1"/>
  <c r="BE23" i="1"/>
  <c r="BF42" i="1"/>
  <c r="BF34" i="1"/>
  <c r="BF26" i="1"/>
  <c r="BH41" i="1"/>
  <c r="BH33" i="1"/>
  <c r="BI42" i="1"/>
  <c r="BI26" i="1"/>
  <c r="BH74" i="1"/>
  <c r="BF71" i="1"/>
  <c r="BH71" i="1"/>
  <c r="BI73" i="1"/>
  <c r="BI71" i="1"/>
  <c r="BE73" i="1"/>
  <c r="BI74" i="1"/>
  <c r="BE72" i="1"/>
  <c r="BE70" i="1"/>
  <c r="BF73" i="1"/>
  <c r="BF70" i="1"/>
  <c r="BE69" i="1"/>
  <c r="BI70" i="1"/>
  <c r="BF69" i="1"/>
  <c r="BH72" i="1"/>
  <c r="BE74" i="1"/>
  <c r="BH69" i="1"/>
  <c r="BA44" i="1"/>
  <c r="AZ44" i="1"/>
  <c r="AZ46" i="1" s="1"/>
  <c r="AW44" i="1"/>
  <c r="AW46" i="1" s="1"/>
  <c r="BE45" i="1" l="1"/>
  <c r="BF45" i="1"/>
  <c r="BE46" i="1" s="1"/>
  <c r="BH45" i="1"/>
  <c r="BI45" i="1"/>
  <c r="BH46" i="1" s="1"/>
  <c r="BI75" i="1"/>
  <c r="BE75" i="1"/>
  <c r="BH75" i="1"/>
  <c r="BF75" i="1"/>
  <c r="BE76" i="1" l="1"/>
  <c r="BH76" i="1"/>
</calcChain>
</file>

<file path=xl/sharedStrings.xml><?xml version="1.0" encoding="utf-8"?>
<sst xmlns="http://schemas.openxmlformats.org/spreadsheetml/2006/main" count="522" uniqueCount="189">
  <si>
    <t>Testing PNG</t>
  </si>
  <si>
    <t>Testing PDF</t>
  </si>
  <si>
    <t>Real PNG</t>
  </si>
  <si>
    <t>Barcode Decoded(1) TXT</t>
  </si>
  <si>
    <t>Barcode Decoded(2) TXT</t>
  </si>
  <si>
    <t>Barcode Decoded Barcode</t>
  </si>
  <si>
    <t>Date Working(T/F)</t>
  </si>
  <si>
    <t>Reason for Date</t>
  </si>
  <si>
    <t>Title Blue 50</t>
  </si>
  <si>
    <t>Title Green 50</t>
  </si>
  <si>
    <t>Title Red 50</t>
  </si>
  <si>
    <t>Title Blue 80</t>
  </si>
  <si>
    <t>Title Green 80</t>
  </si>
  <si>
    <t>Title Red 80</t>
  </si>
  <si>
    <t>Title Blue 30</t>
  </si>
  <si>
    <t>Title Green 30</t>
  </si>
  <si>
    <t>Title Red 30</t>
  </si>
  <si>
    <t>Final Title (T/F)</t>
  </si>
  <si>
    <t>Similarty SequenceMatcher TXT</t>
  </si>
  <si>
    <t>Similarty Correct TXT</t>
  </si>
  <si>
    <t>Similarty Incorrect TXT</t>
  </si>
  <si>
    <t>WaterMark Correct 1</t>
  </si>
  <si>
    <t>WaterMark False 1</t>
  </si>
  <si>
    <t>WaterMark Ave Correct 2</t>
  </si>
  <si>
    <t>WaterMark Ave False 2</t>
  </si>
  <si>
    <t>WaterMark Correct 3</t>
  </si>
  <si>
    <t>WaterMark False 3</t>
  </si>
  <si>
    <t>WaterMark Error 3</t>
  </si>
  <si>
    <t>WaterMark Final (T/F)</t>
  </si>
  <si>
    <t>SSIM Score</t>
  </si>
  <si>
    <t>Percent Difference</t>
  </si>
  <si>
    <t>Testing KeyPoints</t>
  </si>
  <si>
    <t>Known KeyPoints</t>
  </si>
  <si>
    <t>Total Matches</t>
  </si>
  <si>
    <t>Matches Ratio 0.6</t>
  </si>
  <si>
    <t>Matches Ratio 0.65</t>
  </si>
  <si>
    <t>Matches Ratio 0.7</t>
  </si>
  <si>
    <t>Matches Distance 80</t>
  </si>
  <si>
    <t>Matches Distance 85</t>
  </si>
  <si>
    <t>Matches Distance 90</t>
  </si>
  <si>
    <t>Label 1 Detected</t>
  </si>
  <si>
    <t>Label 1 Confidence</t>
  </si>
  <si>
    <t>Label 2 Detected</t>
  </si>
  <si>
    <t>Label 2 Confidence</t>
  </si>
  <si>
    <t>Label 3 Detected</t>
  </si>
  <si>
    <t>FINAL GRADE</t>
  </si>
  <si>
    <t>-05_54/GENUINE_3/GENUINE_3.jpg</t>
  </si>
  <si>
    <t>-05_54/GENUINE_3/GENUINE_3.pdf</t>
  </si>
  <si>
    <t>Document.jpg</t>
  </si>
  <si>
    <t>WAC1919550361</t>
  </si>
  <si>
    <t>Year Works</t>
  </si>
  <si>
    <t>n/a</t>
  </si>
  <si>
    <t>-05_54/GENUINE_5/GENUINE_5.jpg</t>
  </si>
  <si>
    <t>-05_54/GENUINE_5/GENUINE_5.pdf</t>
  </si>
  <si>
    <t>EAC1906551213</t>
  </si>
  <si>
    <t>-05_54/GENUINE_6/GENUINE_6.jpg</t>
  </si>
  <si>
    <t>-05_54/GENUINE_6/GENUINE_6.pdf</t>
  </si>
  <si>
    <t>LIN1813050152</t>
  </si>
  <si>
    <t>-05_54/GENUINE_7/GENUINE_7.jpg</t>
  </si>
  <si>
    <t>-05_54/GENUINE_7/GENUINE_7.pdf</t>
  </si>
  <si>
    <t>EACI717352133</t>
  </si>
  <si>
    <t>EAC1717352133</t>
  </si>
  <si>
    <t>N/A</t>
  </si>
  <si>
    <t>-05_54/GENUINE_8/GENUINE_8.jpg</t>
  </si>
  <si>
    <t>-05_54/GENUINE_8/GENUINE_8.pdf</t>
  </si>
  <si>
    <t>LINI811650214</t>
  </si>
  <si>
    <t>LIN1811650214</t>
  </si>
  <si>
    <t>-05_54/GENUINE_9/GENUINE_9.jpg</t>
  </si>
  <si>
    <t>-05_54/GENUINE_9/GENUINE_9.pdf</t>
  </si>
  <si>
    <t>LIN1809850326</t>
  </si>
  <si>
    <t>-05_54/GENUINE_2/GENUINE_2.jpg</t>
  </si>
  <si>
    <t>-05_54/GENUINE_2/GENUINE_2.pdf</t>
  </si>
  <si>
    <t>EAC1916852994</t>
  </si>
  <si>
    <t>-05_54/GENUINE_4/GENUINE_4.jpg</t>
  </si>
  <si>
    <t>-05_54/GENUINE_4/GENUINE_4.pdf</t>
  </si>
  <si>
    <t>WAC1815651859</t>
  </si>
  <si>
    <t>-05_54/GENUINE_1/GENUINE_1.jpg</t>
  </si>
  <si>
    <t>-05_54/GENUINE_1/GENUINE_1.pdf</t>
  </si>
  <si>
    <t>LIN1917550206</t>
  </si>
  <si>
    <t>5_54/GENUINE_10/GENUINE_10.jpg</t>
  </si>
  <si>
    <t>5_54/GENUINE_10/GENUINE_10.pdf</t>
  </si>
  <si>
    <t>WAC1919051499</t>
  </si>
  <si>
    <t>5_54/GENUINE_11/GENUINE_11.jpg</t>
  </si>
  <si>
    <t>5_54/GENUINE_11/GENUINE_11.pdf</t>
  </si>
  <si>
    <t>LIN2002050798</t>
  </si>
  <si>
    <t>5_54/GENUINE_12/GENUINE_12.jpg</t>
  </si>
  <si>
    <t>5_54/GENUINE_12/GENUINE_12.pdf</t>
  </si>
  <si>
    <t>LIN1817750225</t>
  </si>
  <si>
    <t>5_54/GENUINE_13/GENUINE_13.jpg</t>
  </si>
  <si>
    <t>5_54/GENUINE_13/GENUINE_13.pdf</t>
  </si>
  <si>
    <t>EACI714853229</t>
  </si>
  <si>
    <t>5_54/GENUINE_14/GENUINE_14.jpg</t>
  </si>
  <si>
    <t>5_54/GENUINE_14/GENUINE_14.pdf</t>
  </si>
  <si>
    <t>EAC1824551169</t>
  </si>
  <si>
    <t>EACI824551169</t>
  </si>
  <si>
    <t>5_54/GENUINE_15/GENUINE_15.jpg</t>
  </si>
  <si>
    <t>5_54/GENUINE_15/GENUINE_15.pdf</t>
  </si>
  <si>
    <t>PACI814351018</t>
  </si>
  <si>
    <t>EAC1814351018</t>
  </si>
  <si>
    <t>/4/GENUINE_100/GENUINE_100.jpg</t>
  </si>
  <si>
    <t>/4/GENUINE_100/GENUINE_100.pdf</t>
  </si>
  <si>
    <t>WAC1813650728</t>
  </si>
  <si>
    <t>WACI813650728</t>
  </si>
  <si>
    <t>/4/GENUINE_105/GENUINE_105.jpg</t>
  </si>
  <si>
    <t>/4/GENUINE_105/GENUINE_105.pdf</t>
  </si>
  <si>
    <t>SRC2002050833</t>
  </si>
  <si>
    <t>SRC</t>
  </si>
  <si>
    <t>The array is wrong</t>
  </si>
  <si>
    <t>/4/GENUINE_101/GENUINE_101.jpg</t>
  </si>
  <si>
    <t>/4/GENUINE_101/GENUINE_101.pdf</t>
  </si>
  <si>
    <t>EAC1916752189</t>
  </si>
  <si>
    <t>/4/GENUINE_108/GENUINE_108.jpg</t>
  </si>
  <si>
    <t>/4/GENUINE_108/GENUINE_108.pdf</t>
  </si>
  <si>
    <t>LINI817150317</t>
  </si>
  <si>
    <t>LIN1817150317</t>
  </si>
  <si>
    <t>/4/GENUINE_102/GENUINE_102.jpg</t>
  </si>
  <si>
    <t>/4/GENUINE_102/GENUINE_102.pdf</t>
  </si>
  <si>
    <t>EAC1925651332</t>
  </si>
  <si>
    <t>EACI925651332</t>
  </si>
  <si>
    <t>/4/GENUINE_103/GENUINE_103.jpg</t>
  </si>
  <si>
    <t>/4/GENUINE_103/GENUINE_103.pdf</t>
  </si>
  <si>
    <t>LIN1919951271</t>
  </si>
  <si>
    <t>/4/GENUINE_104/GENUINE_104.jpg</t>
  </si>
  <si>
    <t>/4/GENUINE_104/GENUINE_104.pdf</t>
  </si>
  <si>
    <t>EACI714153752</t>
  </si>
  <si>
    <t>EAC1714153752</t>
  </si>
  <si>
    <t>/4/GENUINE_107/GENUINE_107.jpg</t>
  </si>
  <si>
    <t>/4/GENUINE_107/GENUINE_107.pdf</t>
  </si>
  <si>
    <t>LIN2008651009</t>
  </si>
  <si>
    <t>/4/GENUINE_106/GENUINE_106.jpg</t>
  </si>
  <si>
    <t>/4/GENUINE_106/GENUINE_106.pdf</t>
  </si>
  <si>
    <t>/4/GENUINE_109/GENUINE_109.jpg</t>
  </si>
  <si>
    <t>/4/GENUINE_109/GENUINE_109.pdf</t>
  </si>
  <si>
    <t>WAC1919550652</t>
  </si>
  <si>
    <t>AL/4/GENUINE_59/GENUINE_59.jpg</t>
  </si>
  <si>
    <t>AL/4/GENUINE_59/GENUINE_59.pdf</t>
  </si>
  <si>
    <t>AL/4/GENUINE_60/GENUINE_60.jpg</t>
  </si>
  <si>
    <t>AL/4/GENUINE_60/GENUINE_60.pdf</t>
  </si>
  <si>
    <t>EAC1814850422</t>
  </si>
  <si>
    <t>WAC1715351098</t>
  </si>
  <si>
    <t>AL/4/GENUINE_61/GENUINE_61.jpg</t>
  </si>
  <si>
    <t>AL/4/GENUINE_61/GENUINE_61.pdf</t>
  </si>
  <si>
    <t>LIN1909951101</t>
  </si>
  <si>
    <t>AL/4/GENUINE_69/GENUINE_69.jpg</t>
  </si>
  <si>
    <t>AL/4/GENUINE_69/GENUINE_69.pdf</t>
  </si>
  <si>
    <t>EAC1900151467</t>
  </si>
  <si>
    <t>AL/4/GENUINE_68/GENUINE_68.jpg</t>
  </si>
  <si>
    <t>AL/4/GENUINE_68/GENUINE_68.pdf</t>
  </si>
  <si>
    <t>WACI802551069</t>
  </si>
  <si>
    <t>WAC1807551069</t>
  </si>
  <si>
    <t>AL/4/GENUINE_64/GENUINE_64.jpg</t>
  </si>
  <si>
    <t>AL/4/GENUINE_64/GENUINE_64.pdf</t>
  </si>
  <si>
    <t>WAC1917951017</t>
  </si>
  <si>
    <t>AL/4/GENUINE_62/GENUINE_62.jpg</t>
  </si>
  <si>
    <t>AL/4/GENUINE_62/GENUINE_62.pdf</t>
  </si>
  <si>
    <t>WAC1815253731</t>
  </si>
  <si>
    <t>AL/4/GENUINE_67/GENUINE_67.jpg</t>
  </si>
  <si>
    <t>AL/4/GENUINE_67/GENUINE_67.pdf</t>
  </si>
  <si>
    <t>AL/4/GENUINE_65/GENUINE_65.jpg</t>
  </si>
  <si>
    <t>AL/4/GENUINE_65/GENUINE_65.pdf</t>
  </si>
  <si>
    <t>EAC1814453602</t>
  </si>
  <si>
    <t>AL/4/GENUINE_63/GENUINE_63.jpg</t>
  </si>
  <si>
    <t>AL/4/GENUINE_63/GENUINE_63.pdf</t>
  </si>
  <si>
    <t>LIN1905950916</t>
  </si>
  <si>
    <t>AL/4/GENUINE_66/GENUINE_66.jpg</t>
  </si>
  <si>
    <t>AL/4/GENUINE_66/GENUINE_66.pdf</t>
  </si>
  <si>
    <t>WAC1919153225</t>
  </si>
  <si>
    <t>AL/4/GENUINE_70/GENUINE_70.jpg</t>
  </si>
  <si>
    <t>AL/4/GENUINE_70/GENUINE_70.pdf</t>
  </si>
  <si>
    <t>EAC1905451903</t>
  </si>
  <si>
    <t>AL/4/GENUINE_71/GENUINE_71.jpg</t>
  </si>
  <si>
    <t>AL/4/GENUINE_71/GENUINE_71.pdf</t>
  </si>
  <si>
    <t>EACI813752838</t>
  </si>
  <si>
    <t>EAC1813752838</t>
  </si>
  <si>
    <t>AL/4/GENUINE_72/GENUINE_72.jpg</t>
  </si>
  <si>
    <t>AL/4/GENUINE_72/GENUINE_72.pdf</t>
  </si>
  <si>
    <t>WACI816350957</t>
  </si>
  <si>
    <t>WAC1816350957</t>
  </si>
  <si>
    <t>AL/4/GENUINE_73/GENUINE_73.jpg</t>
  </si>
  <si>
    <t>AL/4/GENUINE_73/GENUINE_73.pdf</t>
  </si>
  <si>
    <t>WAC1815650092</t>
  </si>
  <si>
    <t>AL/4/GENUINE_74/GENUINE_74.jpg</t>
  </si>
  <si>
    <t>AL/4/GENUINE_74/GENUINE_74.pdf</t>
  </si>
  <si>
    <t>LIN1723350345</t>
  </si>
  <si>
    <t>AL/4/GENUINE_79/GENUINE_79.jpg</t>
  </si>
  <si>
    <t>AL/4/GENUINE_79/GENUINE_79.pdf</t>
  </si>
  <si>
    <t>WAC1907550640</t>
  </si>
  <si>
    <t>WAC1720751054</t>
  </si>
  <si>
    <t>Month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</si>
</sst>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3"/>
  <sheetViews>
    <sheetView tabSelected="1" topLeftCell="A3" zoomScale="101" zoomScaleNormal="145" workbookViewId="0">
      <selection activeCell="I44" sqref="I44"/>
    </sheetView>
  </sheetViews>
  <sheetFormatPr defaultRowHeight="14.4" x14ac:dyDescent="0.55000000000000004"/>
  <cols>
    <col min="1" max="1" width="2.68359375" bestFit="1" customWidth="1"/>
    <col min="2" max="2" width="29.83984375" bestFit="1" customWidth="1"/>
    <col min="3" max="3" width="30.05078125" bestFit="1" customWidth="1"/>
    <col min="4" max="4" width="11.7890625" bestFit="1" customWidth="1"/>
    <col min="5" max="6" width="20.62890625" bestFit="1" customWidth="1"/>
    <col min="7" max="7" width="22.1015625" bestFit="1" customWidth="1"/>
    <col min="8" max="8" width="15.89453125" bestFit="1" customWidth="1"/>
    <col min="9" max="9" width="15.20703125" bestFit="1" customWidth="1"/>
    <col min="10" max="10" width="10.734375" bestFit="1" customWidth="1"/>
    <col min="11" max="11" width="12.1015625" bestFit="1" customWidth="1"/>
    <col min="12" max="12" width="10.26171875" bestFit="1" customWidth="1"/>
    <col min="13" max="13" width="10.734375" bestFit="1" customWidth="1"/>
    <col min="14" max="14" width="12.1015625" bestFit="1" customWidth="1"/>
    <col min="15" max="15" width="10.26171875" bestFit="1" customWidth="1"/>
    <col min="16" max="16" width="10.734375" bestFit="1" customWidth="1"/>
    <col min="17" max="17" width="12.1015625" bestFit="1" customWidth="1"/>
    <col min="18" max="18" width="10.26171875" bestFit="1" customWidth="1"/>
    <col min="19" max="19" width="12.9453125" bestFit="1" customWidth="1"/>
    <col min="20" max="20" width="26.5234375" bestFit="1" customWidth="1"/>
    <col min="21" max="21" width="17.68359375" bestFit="1" customWidth="1"/>
    <col min="22" max="22" width="19" bestFit="1" customWidth="1"/>
    <col min="23" max="23" width="17.9453125" bestFit="1" customWidth="1"/>
    <col min="24" max="24" width="16.05078125" bestFit="1" customWidth="1"/>
    <col min="25" max="25" width="21.5234375" bestFit="1" customWidth="1"/>
    <col min="26" max="26" width="19.62890625" bestFit="1" customWidth="1"/>
    <col min="27" max="27" width="17.9453125" bestFit="1" customWidth="1"/>
    <col min="28" max="28" width="16.05078125" bestFit="1" customWidth="1"/>
    <col min="29" max="29" width="16" bestFit="1" customWidth="1"/>
    <col min="30" max="30" width="18.7890625" bestFit="1" customWidth="1"/>
    <col min="31" max="31" width="11.68359375" bestFit="1" customWidth="1"/>
    <col min="32" max="32" width="15.89453125" bestFit="1" customWidth="1"/>
    <col min="33" max="33" width="15.15625" bestFit="1" customWidth="1"/>
    <col min="34" max="34" width="14.9453125" bestFit="1" customWidth="1"/>
    <col min="35" max="35" width="12.15625" bestFit="1" customWidth="1"/>
    <col min="36" max="36" width="15.3125" bestFit="1" customWidth="1"/>
    <col min="37" max="37" width="16.3125" bestFit="1" customWidth="1"/>
    <col min="38" max="38" width="15.3125" bestFit="1" customWidth="1"/>
    <col min="39" max="41" width="17.5234375" bestFit="1" customWidth="1"/>
    <col min="42" max="42" width="14.3125" bestFit="1" customWidth="1"/>
    <col min="43" max="43" width="16.05078125" bestFit="1" customWidth="1"/>
    <col min="44" max="44" width="14.3125" bestFit="1" customWidth="1"/>
    <col min="45" max="45" width="16.05078125" bestFit="1" customWidth="1"/>
    <col min="46" max="46" width="14.3125" bestFit="1" customWidth="1"/>
    <col min="47" max="47" width="11.47265625" bestFit="1" customWidth="1"/>
    <col min="48" max="48" width="11.47265625" style="2" customWidth="1"/>
    <col min="49" max="49" width="11.68359375" bestFit="1" customWidth="1"/>
    <col min="52" max="52" width="11.68359375" style="2" bestFit="1" customWidth="1"/>
    <col min="53" max="53" width="8.83984375" style="2"/>
  </cols>
  <sheetData>
    <row r="1" spans="1:53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4"/>
      <c r="AW1" s="5">
        <v>50</v>
      </c>
      <c r="AX1" s="6"/>
      <c r="AZ1" s="5">
        <v>43.75</v>
      </c>
      <c r="BA1" s="6"/>
    </row>
    <row r="2" spans="1:53" x14ac:dyDescent="0.55000000000000004">
      <c r="A2" s="1">
        <v>0</v>
      </c>
      <c r="B2" t="s">
        <v>46</v>
      </c>
      <c r="C2" t="s">
        <v>47</v>
      </c>
      <c r="D2" t="s">
        <v>48</v>
      </c>
      <c r="E2" t="s">
        <v>49</v>
      </c>
      <c r="F2" t="s">
        <v>49</v>
      </c>
      <c r="G2" t="s">
        <v>49</v>
      </c>
      <c r="H2" t="b">
        <v>1</v>
      </c>
      <c r="I2" t="s">
        <v>50</v>
      </c>
      <c r="J2">
        <v>20.584375000000001</v>
      </c>
      <c r="K2">
        <v>19.3</v>
      </c>
      <c r="L2">
        <v>18.659375000000001</v>
      </c>
      <c r="M2">
        <v>13.078125</v>
      </c>
      <c r="N2">
        <v>11.975</v>
      </c>
      <c r="O2">
        <v>9.9500000000000011</v>
      </c>
      <c r="P2">
        <v>25.678125000000001</v>
      </c>
      <c r="Q2">
        <v>24.181249999999999</v>
      </c>
      <c r="R2">
        <v>24.675000000000001</v>
      </c>
      <c r="S2" t="b">
        <v>0</v>
      </c>
      <c r="T2">
        <v>0.7593844719048729</v>
      </c>
      <c r="U2">
        <v>0.8</v>
      </c>
      <c r="V2">
        <v>0.2</v>
      </c>
      <c r="W2">
        <v>3.5523137783555199</v>
      </c>
      <c r="X2">
        <v>1.604840198037281E-3</v>
      </c>
      <c r="Y2">
        <v>10.499965010719441</v>
      </c>
      <c r="Z2">
        <v>0</v>
      </c>
      <c r="AA2">
        <v>0</v>
      </c>
      <c r="AB2">
        <v>100</v>
      </c>
      <c r="AC2">
        <v>0</v>
      </c>
      <c r="AD2" t="b">
        <v>0</v>
      </c>
      <c r="AE2">
        <v>0.2068050021398842</v>
      </c>
      <c r="AF2">
        <v>102.7075789539973</v>
      </c>
      <c r="AG2">
        <v>2791</v>
      </c>
      <c r="AH2">
        <v>8343</v>
      </c>
      <c r="AI2">
        <v>2221</v>
      </c>
      <c r="AJ2">
        <v>26</v>
      </c>
      <c r="AK2">
        <v>32</v>
      </c>
      <c r="AL2">
        <v>43</v>
      </c>
      <c r="AM2">
        <v>68</v>
      </c>
      <c r="AN2">
        <v>75</v>
      </c>
      <c r="AO2">
        <v>81</v>
      </c>
      <c r="AP2" t="s">
        <v>51</v>
      </c>
      <c r="AQ2" t="s">
        <v>51</v>
      </c>
      <c r="AR2" t="s">
        <v>51</v>
      </c>
      <c r="AS2" t="s">
        <v>51</v>
      </c>
      <c r="AT2" t="s">
        <v>51</v>
      </c>
      <c r="AU2">
        <v>37.5</v>
      </c>
      <c r="AW2" s="6">
        <f>IF(AU2&gt;=50,1,0)</f>
        <v>0</v>
      </c>
      <c r="AX2" s="6">
        <f>IF(AU2&lt;50,1,0)</f>
        <v>1</v>
      </c>
      <c r="AZ2" s="6">
        <f>IF(AU2&gt;=43.75,1,0)</f>
        <v>0</v>
      </c>
      <c r="BA2" s="6">
        <f>IF(AU2&lt;50,1,0)</f>
        <v>1</v>
      </c>
    </row>
    <row r="3" spans="1:53" x14ac:dyDescent="0.55000000000000004">
      <c r="A3" s="1">
        <v>1</v>
      </c>
      <c r="B3" t="s">
        <v>52</v>
      </c>
      <c r="C3" t="s">
        <v>53</v>
      </c>
      <c r="D3" t="s">
        <v>48</v>
      </c>
      <c r="E3" t="s">
        <v>54</v>
      </c>
      <c r="F3" t="s">
        <v>54</v>
      </c>
      <c r="G3" t="s">
        <v>54</v>
      </c>
      <c r="H3" t="b">
        <v>1</v>
      </c>
      <c r="I3" t="s">
        <v>50</v>
      </c>
      <c r="J3">
        <v>15.68125</v>
      </c>
      <c r="K3">
        <v>15.95</v>
      </c>
      <c r="L3">
        <v>13.815625000000001</v>
      </c>
      <c r="M3">
        <v>12.11875</v>
      </c>
      <c r="N3">
        <v>12.4</v>
      </c>
      <c r="O3">
        <v>10.025</v>
      </c>
      <c r="P3">
        <v>17.75</v>
      </c>
      <c r="Q3">
        <v>17.840624999999999</v>
      </c>
      <c r="R3">
        <v>16.381250000000001</v>
      </c>
      <c r="S3" t="b">
        <v>0</v>
      </c>
      <c r="T3">
        <v>0.71312615955473102</v>
      </c>
      <c r="U3">
        <v>0.8</v>
      </c>
      <c r="V3">
        <v>0.2</v>
      </c>
      <c r="W3">
        <v>3.8211245115267651</v>
      </c>
      <c r="X3">
        <v>0.27362525376535629</v>
      </c>
      <c r="Y3">
        <v>10.499965010719441</v>
      </c>
      <c r="Z3">
        <v>0</v>
      </c>
      <c r="AA3">
        <v>0</v>
      </c>
      <c r="AB3">
        <v>100</v>
      </c>
      <c r="AC3">
        <v>0</v>
      </c>
      <c r="AD3" t="b">
        <v>0</v>
      </c>
      <c r="AE3">
        <v>0.18405692555645869</v>
      </c>
      <c r="AF3">
        <v>101.9007210554489</v>
      </c>
      <c r="AG3">
        <v>3274</v>
      </c>
      <c r="AH3">
        <v>8545</v>
      </c>
      <c r="AI3">
        <v>2497</v>
      </c>
      <c r="AJ3">
        <v>44</v>
      </c>
      <c r="AK3">
        <v>50</v>
      </c>
      <c r="AL3">
        <v>69</v>
      </c>
      <c r="AM3">
        <v>55</v>
      </c>
      <c r="AN3">
        <v>66</v>
      </c>
      <c r="AO3">
        <v>76</v>
      </c>
      <c r="AP3" t="s">
        <v>51</v>
      </c>
      <c r="AQ3" t="s">
        <v>51</v>
      </c>
      <c r="AR3" t="s">
        <v>51</v>
      </c>
      <c r="AS3" t="s">
        <v>51</v>
      </c>
      <c r="AT3" t="s">
        <v>51</v>
      </c>
      <c r="AU3">
        <v>31.25</v>
      </c>
      <c r="AW3" s="6">
        <f>IF(AU3&gt;=50,1,0)</f>
        <v>0</v>
      </c>
      <c r="AX3" s="6">
        <f>IF(AU3&lt;50,1,0)</f>
        <v>1</v>
      </c>
      <c r="AZ3" s="6">
        <f>IF(AU3&gt;=43.75,1,0)</f>
        <v>0</v>
      </c>
      <c r="BA3" s="6">
        <f>IF(AU3&lt;50,1,0)</f>
        <v>1</v>
      </c>
    </row>
    <row r="4" spans="1:53" x14ac:dyDescent="0.55000000000000004">
      <c r="A4" s="1">
        <v>2</v>
      </c>
      <c r="B4" t="s">
        <v>55</v>
      </c>
      <c r="C4" t="s">
        <v>56</v>
      </c>
      <c r="D4" t="s">
        <v>48</v>
      </c>
      <c r="E4" t="s">
        <v>57</v>
      </c>
      <c r="F4" t="s">
        <v>57</v>
      </c>
      <c r="G4" t="s">
        <v>57</v>
      </c>
      <c r="H4" t="b">
        <v>1</v>
      </c>
      <c r="I4" t="s">
        <v>50</v>
      </c>
      <c r="J4">
        <v>27.90625</v>
      </c>
      <c r="K4">
        <v>26.887499999999999</v>
      </c>
      <c r="L4">
        <v>31.753125000000001</v>
      </c>
      <c r="M4">
        <v>18.590624999999999</v>
      </c>
      <c r="N4">
        <v>17.84375</v>
      </c>
      <c r="O4">
        <v>21.596875000000001</v>
      </c>
      <c r="P4">
        <v>33.862499999999997</v>
      </c>
      <c r="Q4">
        <v>32.840625000000003</v>
      </c>
      <c r="R4">
        <v>37.931249999999999</v>
      </c>
      <c r="S4" t="b">
        <v>0</v>
      </c>
      <c r="T4">
        <v>0.80232964472917878</v>
      </c>
      <c r="U4">
        <v>0.83</v>
      </c>
      <c r="V4">
        <v>0.17</v>
      </c>
      <c r="W4">
        <v>23.359251502531631</v>
      </c>
      <c r="X4">
        <v>4.1725845148969293E-2</v>
      </c>
      <c r="Y4">
        <v>10.499965010719441</v>
      </c>
      <c r="Z4">
        <v>0</v>
      </c>
      <c r="AA4">
        <v>0</v>
      </c>
      <c r="AB4">
        <v>100</v>
      </c>
      <c r="AC4">
        <v>0</v>
      </c>
      <c r="AD4" t="b">
        <v>0</v>
      </c>
      <c r="AE4">
        <v>0.1650389984201345</v>
      </c>
      <c r="AF4">
        <v>100.6245473723984</v>
      </c>
      <c r="AG4">
        <v>6745</v>
      </c>
      <c r="AH4">
        <v>8180</v>
      </c>
      <c r="AI4">
        <v>4155</v>
      </c>
      <c r="AJ4">
        <v>13</v>
      </c>
      <c r="AK4">
        <v>20</v>
      </c>
      <c r="AL4">
        <v>57</v>
      </c>
      <c r="AM4">
        <v>15</v>
      </c>
      <c r="AN4">
        <v>22</v>
      </c>
      <c r="AO4">
        <v>28</v>
      </c>
      <c r="AP4" t="s">
        <v>51</v>
      </c>
      <c r="AQ4" t="s">
        <v>51</v>
      </c>
      <c r="AR4" t="s">
        <v>51</v>
      </c>
      <c r="AS4" t="s">
        <v>51</v>
      </c>
      <c r="AT4" t="s">
        <v>51</v>
      </c>
      <c r="AU4">
        <v>75</v>
      </c>
      <c r="AW4" s="6">
        <f>IF(AU4&gt;=50,1,0)</f>
        <v>1</v>
      </c>
      <c r="AX4" s="6">
        <f>IF(AU4&lt;50,1,0)</f>
        <v>0</v>
      </c>
      <c r="AZ4" s="6">
        <f>IF(AU4&gt;=43.75,1,0)</f>
        <v>1</v>
      </c>
      <c r="BA4" s="6">
        <f>IF(AU4&lt;50,1,0)</f>
        <v>0</v>
      </c>
    </row>
    <row r="5" spans="1:53" x14ac:dyDescent="0.55000000000000004">
      <c r="A5" s="1">
        <v>3</v>
      </c>
      <c r="B5" t="s">
        <v>58</v>
      </c>
      <c r="C5" t="s">
        <v>59</v>
      </c>
      <c r="D5" t="s">
        <v>48</v>
      </c>
      <c r="E5" t="s">
        <v>60</v>
      </c>
      <c r="F5" t="s">
        <v>61</v>
      </c>
      <c r="G5" t="s">
        <v>62</v>
      </c>
      <c r="H5" t="b">
        <v>1</v>
      </c>
      <c r="I5" t="s">
        <v>50</v>
      </c>
      <c r="J5">
        <v>19.921875</v>
      </c>
      <c r="K5">
        <v>19.315625000000001</v>
      </c>
      <c r="L5">
        <v>23.006250000000001</v>
      </c>
      <c r="M5">
        <v>12.565625000000001</v>
      </c>
      <c r="N5">
        <v>12.084375</v>
      </c>
      <c r="O5">
        <v>14.4625</v>
      </c>
      <c r="P5">
        <v>25.125</v>
      </c>
      <c r="Q5">
        <v>24.193750000000001</v>
      </c>
      <c r="R5">
        <v>29.65625</v>
      </c>
      <c r="S5" t="b">
        <v>0</v>
      </c>
      <c r="T5">
        <v>0.75135446685878959</v>
      </c>
      <c r="U5">
        <v>0.83</v>
      </c>
      <c r="V5">
        <v>0.17</v>
      </c>
      <c r="W5">
        <v>27.510170674755059</v>
      </c>
      <c r="X5">
        <v>0</v>
      </c>
      <c r="Y5">
        <v>10.499965010719441</v>
      </c>
      <c r="Z5">
        <v>0</v>
      </c>
      <c r="AA5">
        <v>0</v>
      </c>
      <c r="AB5">
        <v>100</v>
      </c>
      <c r="AC5">
        <v>0</v>
      </c>
      <c r="AD5" t="b">
        <v>0</v>
      </c>
      <c r="AE5">
        <v>2.07457659808719E-2</v>
      </c>
      <c r="AF5">
        <v>100.1393305834567</v>
      </c>
      <c r="AG5">
        <v>13098</v>
      </c>
      <c r="AH5">
        <v>7947</v>
      </c>
      <c r="AI5">
        <v>5024</v>
      </c>
      <c r="AJ5">
        <v>1</v>
      </c>
      <c r="AK5">
        <v>10</v>
      </c>
      <c r="AL5">
        <v>46</v>
      </c>
      <c r="AM5">
        <v>0</v>
      </c>
      <c r="AN5">
        <v>0</v>
      </c>
      <c r="AO5">
        <v>0</v>
      </c>
      <c r="AP5" t="s">
        <v>51</v>
      </c>
      <c r="AQ5" t="s">
        <v>51</v>
      </c>
      <c r="AR5" t="s">
        <v>51</v>
      </c>
      <c r="AS5" t="s">
        <v>51</v>
      </c>
      <c r="AT5" t="s">
        <v>51</v>
      </c>
      <c r="AU5">
        <v>43.75</v>
      </c>
      <c r="AW5" s="6">
        <f>IF(AU5&gt;=50,1,0)</f>
        <v>0</v>
      </c>
      <c r="AX5" s="6">
        <f>IF(AU5&lt;50,1,0)</f>
        <v>1</v>
      </c>
      <c r="AZ5" s="6">
        <f>IF(AU5&gt;=43.75,1,0)</f>
        <v>1</v>
      </c>
      <c r="BA5" s="6">
        <f>IF(AU5&lt;50,1,0)</f>
        <v>1</v>
      </c>
    </row>
    <row r="6" spans="1:53" x14ac:dyDescent="0.55000000000000004">
      <c r="A6" s="1">
        <v>4</v>
      </c>
      <c r="B6" t="s">
        <v>63</v>
      </c>
      <c r="C6" t="s">
        <v>64</v>
      </c>
      <c r="D6" t="s">
        <v>48</v>
      </c>
      <c r="E6" t="s">
        <v>65</v>
      </c>
      <c r="F6" t="s">
        <v>65</v>
      </c>
      <c r="G6" t="s">
        <v>66</v>
      </c>
      <c r="H6" t="b">
        <v>1</v>
      </c>
      <c r="I6" t="s">
        <v>50</v>
      </c>
      <c r="J6">
        <v>36.125</v>
      </c>
      <c r="K6">
        <v>35.309375000000003</v>
      </c>
      <c r="L6">
        <v>39.065624999999997</v>
      </c>
      <c r="M6">
        <v>30.03125</v>
      </c>
      <c r="N6">
        <v>29.274999999999999</v>
      </c>
      <c r="O6">
        <v>32.603124999999999</v>
      </c>
      <c r="P6">
        <v>40.284374999999997</v>
      </c>
      <c r="Q6">
        <v>39.478124999999999</v>
      </c>
      <c r="R6">
        <v>42.9</v>
      </c>
      <c r="S6" t="b">
        <v>0</v>
      </c>
      <c r="T6">
        <v>0.70354084702615138</v>
      </c>
      <c r="U6">
        <v>0.7</v>
      </c>
      <c r="V6">
        <v>0.3</v>
      </c>
      <c r="W6">
        <v>15.635155629378209</v>
      </c>
      <c r="X6">
        <v>0.28485913515161732</v>
      </c>
      <c r="Y6">
        <v>10.499965010719441</v>
      </c>
      <c r="Z6">
        <v>0</v>
      </c>
      <c r="AA6">
        <v>0</v>
      </c>
      <c r="AB6">
        <v>100</v>
      </c>
      <c r="AC6">
        <v>0</v>
      </c>
      <c r="AD6" t="b">
        <v>0</v>
      </c>
      <c r="AE6">
        <v>8.5519766568952701E-2</v>
      </c>
      <c r="AF6">
        <v>99.910576529487699</v>
      </c>
      <c r="AG6">
        <v>8021</v>
      </c>
      <c r="AH6">
        <v>8018</v>
      </c>
      <c r="AI6">
        <v>3859</v>
      </c>
      <c r="AJ6">
        <v>2</v>
      </c>
      <c r="AK6">
        <v>8</v>
      </c>
      <c r="AL6">
        <v>33</v>
      </c>
      <c r="AM6">
        <v>1</v>
      </c>
      <c r="AN6">
        <v>5</v>
      </c>
      <c r="AO6">
        <v>5</v>
      </c>
      <c r="AP6" t="s">
        <v>51</v>
      </c>
      <c r="AQ6" t="s">
        <v>51</v>
      </c>
      <c r="AR6" t="s">
        <v>51</v>
      </c>
      <c r="AS6" t="s">
        <v>51</v>
      </c>
      <c r="AT6" t="s">
        <v>51</v>
      </c>
      <c r="AU6">
        <v>81.25</v>
      </c>
      <c r="AW6" s="6">
        <f>IF(AU6&gt;=50,1,0)</f>
        <v>1</v>
      </c>
      <c r="AX6" s="6">
        <f>IF(AU6&lt;50,1,0)</f>
        <v>0</v>
      </c>
      <c r="AZ6" s="6">
        <f>IF(AU6&gt;=43.75,1,0)</f>
        <v>1</v>
      </c>
      <c r="BA6" s="6">
        <f>IF(AU6&lt;50,1,0)</f>
        <v>0</v>
      </c>
    </row>
    <row r="7" spans="1:53" x14ac:dyDescent="0.55000000000000004">
      <c r="A7" s="1">
        <v>5</v>
      </c>
      <c r="B7" t="s">
        <v>67</v>
      </c>
      <c r="C7" t="s">
        <v>68</v>
      </c>
      <c r="D7" t="s">
        <v>48</v>
      </c>
      <c r="E7" t="s">
        <v>69</v>
      </c>
      <c r="F7" t="s">
        <v>69</v>
      </c>
      <c r="G7" t="s">
        <v>69</v>
      </c>
      <c r="H7" t="b">
        <v>1</v>
      </c>
      <c r="I7" t="s">
        <v>50</v>
      </c>
      <c r="J7">
        <v>37.356250000000003</v>
      </c>
      <c r="K7">
        <v>36.203125</v>
      </c>
      <c r="L7">
        <v>41.653125000000003</v>
      </c>
      <c r="M7">
        <v>27.415624999999999</v>
      </c>
      <c r="N7">
        <v>26.209375000000001</v>
      </c>
      <c r="O7">
        <v>31.925000000000001</v>
      </c>
      <c r="P7">
        <v>43.493749999999999</v>
      </c>
      <c r="Q7">
        <v>42.378124999999997</v>
      </c>
      <c r="R7">
        <v>47.509374999999999</v>
      </c>
      <c r="S7" t="b">
        <v>0</v>
      </c>
      <c r="T7">
        <v>0.7670150987224158</v>
      </c>
      <c r="U7">
        <v>0.86</v>
      </c>
      <c r="V7">
        <v>0.14000000000000001</v>
      </c>
      <c r="W7">
        <v>14.78860242491354</v>
      </c>
      <c r="X7">
        <v>4.333068534700657E-2</v>
      </c>
      <c r="Y7">
        <v>10.499965010719441</v>
      </c>
      <c r="Z7">
        <v>0</v>
      </c>
      <c r="AA7">
        <v>0</v>
      </c>
      <c r="AB7">
        <v>100</v>
      </c>
      <c r="AC7">
        <v>0</v>
      </c>
      <c r="AD7" t="b">
        <v>0</v>
      </c>
      <c r="AE7">
        <v>0.1623902802668139</v>
      </c>
      <c r="AF7">
        <v>101.4350262917598</v>
      </c>
      <c r="AG7">
        <v>5486</v>
      </c>
      <c r="AH7">
        <v>8119</v>
      </c>
      <c r="AI7">
        <v>3649</v>
      </c>
      <c r="AJ7">
        <v>5</v>
      </c>
      <c r="AK7">
        <v>15</v>
      </c>
      <c r="AL7">
        <v>40</v>
      </c>
      <c r="AM7">
        <v>5</v>
      </c>
      <c r="AN7">
        <v>5</v>
      </c>
      <c r="AO7">
        <v>7</v>
      </c>
      <c r="AP7" t="s">
        <v>51</v>
      </c>
      <c r="AQ7" t="s">
        <v>51</v>
      </c>
      <c r="AR7" t="s">
        <v>51</v>
      </c>
      <c r="AS7" t="s">
        <v>51</v>
      </c>
      <c r="AT7" t="s">
        <v>51</v>
      </c>
      <c r="AU7">
        <v>81.25</v>
      </c>
      <c r="AW7" s="6">
        <f>IF(AU7&gt;=50,1,0)</f>
        <v>1</v>
      </c>
      <c r="AX7" s="6">
        <f>IF(AU7&lt;50,1,0)</f>
        <v>0</v>
      </c>
      <c r="AZ7" s="6">
        <f>IF(AU7&gt;=43.75,1,0)</f>
        <v>1</v>
      </c>
      <c r="BA7" s="6">
        <f>IF(AU7&lt;50,1,0)</f>
        <v>0</v>
      </c>
    </row>
    <row r="8" spans="1:53" x14ac:dyDescent="0.55000000000000004">
      <c r="A8" s="1">
        <v>6</v>
      </c>
      <c r="B8" t="s">
        <v>70</v>
      </c>
      <c r="C8" t="s">
        <v>71</v>
      </c>
      <c r="D8" t="s">
        <v>48</v>
      </c>
      <c r="E8" t="s">
        <v>72</v>
      </c>
      <c r="F8" t="s">
        <v>72</v>
      </c>
      <c r="G8" t="s">
        <v>72</v>
      </c>
      <c r="H8" t="b">
        <v>1</v>
      </c>
      <c r="I8" t="s">
        <v>50</v>
      </c>
      <c r="J8">
        <v>33.953125</v>
      </c>
      <c r="K8">
        <v>32.75</v>
      </c>
      <c r="L8">
        <v>38.181249999999999</v>
      </c>
      <c r="M8">
        <v>23.037500000000001</v>
      </c>
      <c r="N8">
        <v>22.006250000000001</v>
      </c>
      <c r="O8">
        <v>27.228124999999999</v>
      </c>
      <c r="P8">
        <v>40.309375000000003</v>
      </c>
      <c r="Q8">
        <v>39.193750000000001</v>
      </c>
      <c r="R8">
        <v>44.415624999999999</v>
      </c>
      <c r="S8" t="b">
        <v>0</v>
      </c>
      <c r="T8">
        <v>0.78029602220166516</v>
      </c>
      <c r="U8">
        <v>0.83</v>
      </c>
      <c r="V8">
        <v>0.17</v>
      </c>
      <c r="W8">
        <v>11.424054949728379</v>
      </c>
      <c r="X8">
        <v>4.8145205941118423E-2</v>
      </c>
      <c r="Y8">
        <v>10.499965010719441</v>
      </c>
      <c r="Z8">
        <v>0</v>
      </c>
      <c r="AA8">
        <v>0</v>
      </c>
      <c r="AB8">
        <v>100</v>
      </c>
      <c r="AC8">
        <v>0</v>
      </c>
      <c r="AD8" t="b">
        <v>0</v>
      </c>
      <c r="AE8">
        <v>0.15627246227618211</v>
      </c>
      <c r="AF8">
        <v>102.82061777763781</v>
      </c>
      <c r="AG8">
        <v>5553</v>
      </c>
      <c r="AH8">
        <v>8531</v>
      </c>
      <c r="AI8">
        <v>3753</v>
      </c>
      <c r="AJ8">
        <v>15</v>
      </c>
      <c r="AK8">
        <v>30</v>
      </c>
      <c r="AL8">
        <v>59</v>
      </c>
      <c r="AM8">
        <v>33</v>
      </c>
      <c r="AN8">
        <v>35</v>
      </c>
      <c r="AO8">
        <v>37</v>
      </c>
      <c r="AP8" t="s">
        <v>51</v>
      </c>
      <c r="AQ8" t="s">
        <v>51</v>
      </c>
      <c r="AR8" t="s">
        <v>51</v>
      </c>
      <c r="AS8" t="s">
        <v>51</v>
      </c>
      <c r="AT8" t="s">
        <v>51</v>
      </c>
      <c r="AU8">
        <v>81.25</v>
      </c>
      <c r="AW8" s="6">
        <f>IF(AU8&gt;=50,1,0)</f>
        <v>1</v>
      </c>
      <c r="AX8" s="6">
        <f>IF(AU8&lt;50,1,0)</f>
        <v>0</v>
      </c>
      <c r="AZ8" s="6">
        <f>IF(AU8&gt;=43.75,1,0)</f>
        <v>1</v>
      </c>
      <c r="BA8" s="6">
        <f>IF(AU8&lt;50,1,0)</f>
        <v>0</v>
      </c>
    </row>
    <row r="9" spans="1:53" x14ac:dyDescent="0.55000000000000004">
      <c r="A9" s="1">
        <v>7</v>
      </c>
      <c r="B9" t="s">
        <v>73</v>
      </c>
      <c r="C9" t="s">
        <v>74</v>
      </c>
      <c r="D9" t="s">
        <v>48</v>
      </c>
      <c r="E9" t="s">
        <v>75</v>
      </c>
      <c r="F9" t="s">
        <v>75</v>
      </c>
      <c r="G9" t="s">
        <v>75</v>
      </c>
      <c r="H9" t="b">
        <v>1</v>
      </c>
      <c r="I9" t="s">
        <v>50</v>
      </c>
      <c r="J9">
        <v>20.828125</v>
      </c>
      <c r="K9">
        <v>20.059374999999999</v>
      </c>
      <c r="L9">
        <v>24.274999999999999</v>
      </c>
      <c r="M9">
        <v>14.68125</v>
      </c>
      <c r="N9">
        <v>14.2125</v>
      </c>
      <c r="O9">
        <v>16.787500000000001</v>
      </c>
      <c r="P9">
        <v>25.990625000000001</v>
      </c>
      <c r="Q9">
        <v>25.034375000000001</v>
      </c>
      <c r="R9">
        <v>29.559374999999999</v>
      </c>
      <c r="S9" t="b">
        <v>0</v>
      </c>
      <c r="T9">
        <v>0.72751776525361433</v>
      </c>
      <c r="U9">
        <v>0.71</v>
      </c>
      <c r="V9">
        <v>0.28999999999999998</v>
      </c>
      <c r="W9">
        <v>4.3980645627211672</v>
      </c>
      <c r="X9">
        <v>6.1786347624435287E-2</v>
      </c>
      <c r="Y9">
        <v>10.499965010719441</v>
      </c>
      <c r="Z9">
        <v>0</v>
      </c>
      <c r="AA9">
        <v>0</v>
      </c>
      <c r="AB9">
        <v>100</v>
      </c>
      <c r="AC9">
        <v>0</v>
      </c>
      <c r="AD9" t="b">
        <v>0</v>
      </c>
      <c r="AE9">
        <v>0.1888797934499091</v>
      </c>
      <c r="AF9">
        <v>102.8147926571995</v>
      </c>
      <c r="AG9">
        <v>3448</v>
      </c>
      <c r="AH9">
        <v>8416</v>
      </c>
      <c r="AI9">
        <v>2683</v>
      </c>
      <c r="AJ9">
        <v>26</v>
      </c>
      <c r="AK9">
        <v>38</v>
      </c>
      <c r="AL9">
        <v>53</v>
      </c>
      <c r="AM9">
        <v>72</v>
      </c>
      <c r="AN9">
        <v>78</v>
      </c>
      <c r="AO9">
        <v>80</v>
      </c>
      <c r="AP9" t="s">
        <v>51</v>
      </c>
      <c r="AQ9" t="s">
        <v>51</v>
      </c>
      <c r="AR9" t="s">
        <v>51</v>
      </c>
      <c r="AS9" t="s">
        <v>51</v>
      </c>
      <c r="AT9" t="s">
        <v>51</v>
      </c>
      <c r="AU9">
        <v>37.5</v>
      </c>
      <c r="AW9" s="6">
        <f>IF(AU9&gt;=50,1,0)</f>
        <v>0</v>
      </c>
      <c r="AX9" s="6">
        <f>IF(AU9&lt;50,1,0)</f>
        <v>1</v>
      </c>
      <c r="AZ9" s="6">
        <f>IF(AU9&gt;=43.75,1,0)</f>
        <v>0</v>
      </c>
      <c r="BA9" s="6">
        <f>IF(AU9&lt;50,1,0)</f>
        <v>1</v>
      </c>
    </row>
    <row r="10" spans="1:53" x14ac:dyDescent="0.55000000000000004">
      <c r="A10" s="1">
        <v>9</v>
      </c>
      <c r="B10" t="s">
        <v>76</v>
      </c>
      <c r="C10" t="s">
        <v>77</v>
      </c>
      <c r="D10" t="s">
        <v>48</v>
      </c>
      <c r="E10" t="s">
        <v>78</v>
      </c>
      <c r="F10" t="s">
        <v>78</v>
      </c>
      <c r="G10" t="s">
        <v>78</v>
      </c>
      <c r="H10" t="b">
        <v>1</v>
      </c>
      <c r="I10" t="s">
        <v>50</v>
      </c>
      <c r="J10">
        <v>15.8125</v>
      </c>
      <c r="K10">
        <v>15.3375</v>
      </c>
      <c r="L10">
        <v>18.543749999999999</v>
      </c>
      <c r="M10">
        <v>9.234375</v>
      </c>
      <c r="N10">
        <v>8.9375</v>
      </c>
      <c r="O10">
        <v>10.6625</v>
      </c>
      <c r="P10">
        <v>20.496874999999999</v>
      </c>
      <c r="Q10">
        <v>19.840624999999999</v>
      </c>
      <c r="R10">
        <v>23.668749999999999</v>
      </c>
      <c r="S10" t="b">
        <v>0</v>
      </c>
      <c r="T10">
        <v>0.76640297812936253</v>
      </c>
      <c r="U10">
        <v>0.75</v>
      </c>
      <c r="V10">
        <v>0.25</v>
      </c>
      <c r="W10">
        <v>33.789910369674942</v>
      </c>
      <c r="X10">
        <v>5.2157306436211609E-2</v>
      </c>
      <c r="Y10">
        <v>10.499965010719441</v>
      </c>
      <c r="Z10">
        <v>0</v>
      </c>
      <c r="AA10">
        <v>0</v>
      </c>
      <c r="AB10">
        <v>100</v>
      </c>
      <c r="AC10">
        <v>0</v>
      </c>
      <c r="AD10" t="b">
        <v>0</v>
      </c>
      <c r="AE10">
        <v>1.676432070995779E-2</v>
      </c>
      <c r="AF10">
        <v>99.938285210491514</v>
      </c>
      <c r="AG10">
        <v>14827</v>
      </c>
      <c r="AH10">
        <v>7959</v>
      </c>
      <c r="AI10">
        <v>4933</v>
      </c>
      <c r="AJ10">
        <v>2</v>
      </c>
      <c r="AK10">
        <v>14</v>
      </c>
      <c r="AL10">
        <v>48</v>
      </c>
      <c r="AM10">
        <v>0</v>
      </c>
      <c r="AN10">
        <v>0</v>
      </c>
      <c r="AO10">
        <v>0</v>
      </c>
      <c r="AP10" t="s">
        <v>51</v>
      </c>
      <c r="AQ10" t="s">
        <v>51</v>
      </c>
      <c r="AR10" t="s">
        <v>51</v>
      </c>
      <c r="AS10" t="s">
        <v>51</v>
      </c>
      <c r="AT10" t="s">
        <v>51</v>
      </c>
      <c r="AU10">
        <v>50</v>
      </c>
      <c r="AW10" s="6">
        <f>IF(AU10&gt;=50,1,0)</f>
        <v>1</v>
      </c>
      <c r="AX10" s="6">
        <f>IF(AU10&lt;50,1,0)</f>
        <v>0</v>
      </c>
      <c r="AZ10" s="6">
        <f>IF(AU10&gt;=43.75,1,0)</f>
        <v>1</v>
      </c>
      <c r="BA10" s="6">
        <f>IF(AU10&lt;50,1,0)</f>
        <v>0</v>
      </c>
    </row>
    <row r="11" spans="1:53" x14ac:dyDescent="0.55000000000000004">
      <c r="A11" s="1">
        <v>10</v>
      </c>
      <c r="B11" t="s">
        <v>79</v>
      </c>
      <c r="C11" t="s">
        <v>80</v>
      </c>
      <c r="D11" t="s">
        <v>48</v>
      </c>
      <c r="E11" t="s">
        <v>81</v>
      </c>
      <c r="F11" t="s">
        <v>81</v>
      </c>
      <c r="G11" t="s">
        <v>81</v>
      </c>
      <c r="H11" t="b">
        <v>1</v>
      </c>
      <c r="I11" t="s">
        <v>50</v>
      </c>
      <c r="J11">
        <v>22.9</v>
      </c>
      <c r="K11">
        <v>22.137499999999999</v>
      </c>
      <c r="L11">
        <v>26.381250000000001</v>
      </c>
      <c r="M11">
        <v>13.540625</v>
      </c>
      <c r="N11">
        <v>13.0375</v>
      </c>
      <c r="O11">
        <v>15.721875000000001</v>
      </c>
      <c r="P11">
        <v>28.771875000000001</v>
      </c>
      <c r="Q11">
        <v>27.762499999999999</v>
      </c>
      <c r="R11">
        <v>33.524999999999999</v>
      </c>
      <c r="S11" t="b">
        <v>0</v>
      </c>
      <c r="T11">
        <v>0.43332141580264572</v>
      </c>
      <c r="U11">
        <v>0.56999999999999995</v>
      </c>
      <c r="V11">
        <v>0.43</v>
      </c>
      <c r="W11">
        <v>31.18685956845847</v>
      </c>
      <c r="X11">
        <v>8.0242009901864027E-4</v>
      </c>
      <c r="Y11">
        <v>10.499965010719441</v>
      </c>
      <c r="Z11">
        <v>0</v>
      </c>
      <c r="AA11">
        <v>0</v>
      </c>
      <c r="AB11">
        <v>100</v>
      </c>
      <c r="AC11">
        <v>0</v>
      </c>
      <c r="AD11" t="b">
        <v>0</v>
      </c>
      <c r="AE11">
        <v>0.12356414111665449</v>
      </c>
      <c r="AF11">
        <v>104.44283510186089</v>
      </c>
      <c r="AG11">
        <v>9842</v>
      </c>
      <c r="AH11">
        <v>8765</v>
      </c>
      <c r="AI11">
        <v>4947</v>
      </c>
      <c r="AJ11">
        <v>10</v>
      </c>
      <c r="AK11">
        <v>27</v>
      </c>
      <c r="AL11">
        <v>58</v>
      </c>
      <c r="AM11">
        <v>19</v>
      </c>
      <c r="AN11">
        <v>19</v>
      </c>
      <c r="AO11">
        <v>20</v>
      </c>
      <c r="AP11" t="s">
        <v>51</v>
      </c>
      <c r="AQ11" t="s">
        <v>51</v>
      </c>
      <c r="AR11" t="s">
        <v>51</v>
      </c>
      <c r="AS11" t="s">
        <v>51</v>
      </c>
      <c r="AT11" t="s">
        <v>51</v>
      </c>
      <c r="AU11">
        <v>62.5</v>
      </c>
      <c r="AW11" s="6">
        <f>IF(AU11&gt;=50,1,0)</f>
        <v>1</v>
      </c>
      <c r="AX11" s="6">
        <f>IF(AU11&lt;50,1,0)</f>
        <v>0</v>
      </c>
      <c r="AZ11" s="6">
        <f>IF(AU11&gt;=43.75,1,0)</f>
        <v>1</v>
      </c>
      <c r="BA11" s="6">
        <f>IF(AU11&lt;50,1,0)</f>
        <v>0</v>
      </c>
    </row>
    <row r="12" spans="1:53" x14ac:dyDescent="0.55000000000000004">
      <c r="A12" s="1">
        <v>11</v>
      </c>
      <c r="B12" t="s">
        <v>82</v>
      </c>
      <c r="C12" t="s">
        <v>83</v>
      </c>
      <c r="D12" t="s">
        <v>48</v>
      </c>
      <c r="E12" t="s">
        <v>84</v>
      </c>
      <c r="F12" t="s">
        <v>84</v>
      </c>
      <c r="G12" t="s">
        <v>84</v>
      </c>
      <c r="H12" t="b">
        <v>1</v>
      </c>
      <c r="I12" t="s">
        <v>50</v>
      </c>
      <c r="J12">
        <v>26.453125</v>
      </c>
      <c r="K12">
        <v>26.396875000000001</v>
      </c>
      <c r="L12">
        <v>27.796875</v>
      </c>
      <c r="M12">
        <v>15.925000000000001</v>
      </c>
      <c r="N12">
        <v>16.128125000000001</v>
      </c>
      <c r="O12">
        <v>16.112500000000001</v>
      </c>
      <c r="P12">
        <v>33.6875</v>
      </c>
      <c r="Q12">
        <v>33.546875</v>
      </c>
      <c r="R12">
        <v>36.146875000000001</v>
      </c>
      <c r="S12" t="b">
        <v>0</v>
      </c>
      <c r="T12">
        <v>0.42391175424030358</v>
      </c>
      <c r="U12">
        <v>0.69</v>
      </c>
      <c r="V12">
        <v>0.31</v>
      </c>
      <c r="W12">
        <v>7.3710310295852288</v>
      </c>
      <c r="X12">
        <v>8.2649270198919947E-2</v>
      </c>
      <c r="Y12">
        <v>10.499965010719441</v>
      </c>
      <c r="Z12">
        <v>0</v>
      </c>
      <c r="AA12">
        <v>0</v>
      </c>
      <c r="AB12">
        <v>100</v>
      </c>
      <c r="AC12">
        <v>0</v>
      </c>
      <c r="AD12" t="b">
        <v>0</v>
      </c>
      <c r="AE12">
        <v>0.1737199005864726</v>
      </c>
      <c r="AF12">
        <v>103.1378506879939</v>
      </c>
      <c r="AG12">
        <v>4473</v>
      </c>
      <c r="AH12">
        <v>8388</v>
      </c>
      <c r="AI12">
        <v>3255</v>
      </c>
      <c r="AJ12">
        <v>19</v>
      </c>
      <c r="AK12">
        <v>27</v>
      </c>
      <c r="AL12">
        <v>50</v>
      </c>
      <c r="AM12">
        <v>61</v>
      </c>
      <c r="AN12">
        <v>64</v>
      </c>
      <c r="AO12">
        <v>68</v>
      </c>
      <c r="AP12" t="s">
        <v>51</v>
      </c>
      <c r="AQ12" t="s">
        <v>51</v>
      </c>
      <c r="AR12" t="s">
        <v>51</v>
      </c>
      <c r="AS12" t="s">
        <v>51</v>
      </c>
      <c r="AT12" t="s">
        <v>51</v>
      </c>
      <c r="AU12">
        <v>62.5</v>
      </c>
      <c r="AW12" s="6">
        <f>IF(AU12&gt;=50,1,0)</f>
        <v>1</v>
      </c>
      <c r="AX12" s="6">
        <f>IF(AU12&lt;50,1,0)</f>
        <v>0</v>
      </c>
      <c r="AZ12" s="6">
        <f>IF(AU12&gt;=43.75,1,0)</f>
        <v>1</v>
      </c>
      <c r="BA12" s="6">
        <f>IF(AU12&lt;50,1,0)</f>
        <v>0</v>
      </c>
    </row>
    <row r="13" spans="1:53" x14ac:dyDescent="0.55000000000000004">
      <c r="A13" s="1">
        <v>12</v>
      </c>
      <c r="B13" t="s">
        <v>85</v>
      </c>
      <c r="C13" t="s">
        <v>86</v>
      </c>
      <c r="D13" t="s">
        <v>48</v>
      </c>
      <c r="E13" t="s">
        <v>87</v>
      </c>
      <c r="F13" t="s">
        <v>87</v>
      </c>
      <c r="G13" t="s">
        <v>87</v>
      </c>
      <c r="H13" t="b">
        <v>1</v>
      </c>
      <c r="I13" t="s">
        <v>50</v>
      </c>
      <c r="J13">
        <v>19.971875000000001</v>
      </c>
      <c r="K13">
        <v>20.606249999999999</v>
      </c>
      <c r="L13">
        <v>20.359375</v>
      </c>
      <c r="M13">
        <v>13.290625</v>
      </c>
      <c r="N13">
        <v>14.171875</v>
      </c>
      <c r="O13">
        <v>12.143750000000001</v>
      </c>
      <c r="P13">
        <v>25.081250000000001</v>
      </c>
      <c r="Q13">
        <v>25.496874999999999</v>
      </c>
      <c r="R13">
        <v>26.143750000000001</v>
      </c>
      <c r="S13" t="b">
        <v>0</v>
      </c>
      <c r="T13">
        <v>0.63945262669604541</v>
      </c>
      <c r="U13">
        <v>0.83</v>
      </c>
      <c r="V13">
        <v>0.17</v>
      </c>
      <c r="W13">
        <v>13.243943734302659</v>
      </c>
      <c r="X13">
        <v>2.4072602970559211E-3</v>
      </c>
      <c r="Y13">
        <v>10.499965010719441</v>
      </c>
      <c r="Z13">
        <v>0</v>
      </c>
      <c r="AA13">
        <v>0</v>
      </c>
      <c r="AB13">
        <v>100</v>
      </c>
      <c r="AC13">
        <v>0</v>
      </c>
      <c r="AD13" t="b">
        <v>0</v>
      </c>
      <c r="AE13">
        <v>0.17597323870044049</v>
      </c>
      <c r="AF13">
        <v>102.4160080607072</v>
      </c>
      <c r="AG13">
        <v>5573</v>
      </c>
      <c r="AH13">
        <v>8514</v>
      </c>
      <c r="AI13">
        <v>3741</v>
      </c>
      <c r="AJ13">
        <v>46</v>
      </c>
      <c r="AK13">
        <v>55</v>
      </c>
      <c r="AL13">
        <v>80</v>
      </c>
      <c r="AM13">
        <v>80</v>
      </c>
      <c r="AN13">
        <v>89</v>
      </c>
      <c r="AO13">
        <v>103</v>
      </c>
      <c r="AP13" t="s">
        <v>51</v>
      </c>
      <c r="AQ13" t="s">
        <v>51</v>
      </c>
      <c r="AR13" t="s">
        <v>51</v>
      </c>
      <c r="AS13" t="s">
        <v>51</v>
      </c>
      <c r="AT13" t="s">
        <v>51</v>
      </c>
      <c r="AU13">
        <v>37.5</v>
      </c>
      <c r="AW13" s="6">
        <f>IF(AU13&gt;=50,1,0)</f>
        <v>0</v>
      </c>
      <c r="AX13" s="6">
        <f>IF(AU13&lt;50,1,0)</f>
        <v>1</v>
      </c>
      <c r="AZ13" s="6">
        <f>IF(AU13&gt;=43.75,1,0)</f>
        <v>0</v>
      </c>
      <c r="BA13" s="6">
        <f>IF(AU13&lt;50,1,0)</f>
        <v>1</v>
      </c>
    </row>
    <row r="14" spans="1:53" x14ac:dyDescent="0.55000000000000004">
      <c r="A14" s="1">
        <v>13</v>
      </c>
      <c r="B14" t="s">
        <v>88</v>
      </c>
      <c r="C14" t="s">
        <v>89</v>
      </c>
      <c r="D14" t="s">
        <v>48</v>
      </c>
      <c r="E14" t="s">
        <v>90</v>
      </c>
      <c r="F14" t="s">
        <v>90</v>
      </c>
      <c r="G14" t="s">
        <v>62</v>
      </c>
      <c r="H14" t="b">
        <v>1</v>
      </c>
      <c r="I14" t="s">
        <v>50</v>
      </c>
      <c r="J14">
        <v>4.05</v>
      </c>
      <c r="K14">
        <v>4.03125</v>
      </c>
      <c r="L14">
        <v>4.2375000000000007</v>
      </c>
      <c r="M14">
        <v>2.015625</v>
      </c>
      <c r="N14">
        <v>2.0093749999999999</v>
      </c>
      <c r="O14">
        <v>2.0906250000000002</v>
      </c>
      <c r="P14">
        <v>4.421875</v>
      </c>
      <c r="Q14">
        <v>4.3687499999999986</v>
      </c>
      <c r="R14">
        <v>4.6968749999999986</v>
      </c>
      <c r="S14" t="b">
        <v>1</v>
      </c>
      <c r="T14">
        <v>0.58052753129938006</v>
      </c>
      <c r="U14">
        <v>0.72</v>
      </c>
      <c r="V14">
        <v>0.28000000000000003</v>
      </c>
      <c r="W14">
        <v>3.2642449628078278</v>
      </c>
      <c r="X14">
        <v>3.129438386172697E-2</v>
      </c>
      <c r="Y14">
        <v>10.499965010719441</v>
      </c>
      <c r="Z14">
        <v>0</v>
      </c>
      <c r="AA14">
        <v>0</v>
      </c>
      <c r="AB14">
        <v>100</v>
      </c>
      <c r="AC14">
        <v>0</v>
      </c>
      <c r="AD14" t="b">
        <v>0</v>
      </c>
      <c r="AE14">
        <v>0.16226723686310809</v>
      </c>
      <c r="AF14">
        <v>102.10444283510191</v>
      </c>
      <c r="AG14">
        <v>3024</v>
      </c>
      <c r="AH14">
        <v>8574</v>
      </c>
      <c r="AI14">
        <v>2385</v>
      </c>
      <c r="AJ14">
        <v>49</v>
      </c>
      <c r="AK14">
        <v>57</v>
      </c>
      <c r="AL14">
        <v>66</v>
      </c>
      <c r="AM14">
        <v>85</v>
      </c>
      <c r="AN14">
        <v>95</v>
      </c>
      <c r="AO14">
        <v>121</v>
      </c>
      <c r="AP14" t="s">
        <v>51</v>
      </c>
      <c r="AQ14" t="s">
        <v>51</v>
      </c>
      <c r="AR14" t="s">
        <v>51</v>
      </c>
      <c r="AS14" t="s">
        <v>51</v>
      </c>
      <c r="AT14" t="s">
        <v>51</v>
      </c>
      <c r="AU14">
        <v>25</v>
      </c>
      <c r="AW14" s="6">
        <f>IF(AU14&gt;=50,1,0)</f>
        <v>0</v>
      </c>
      <c r="AX14" s="6">
        <f>IF(AU14&lt;50,1,0)</f>
        <v>1</v>
      </c>
      <c r="AZ14" s="6">
        <f>IF(AU14&gt;=43.75,1,0)</f>
        <v>0</v>
      </c>
      <c r="BA14" s="6">
        <f>IF(AU14&lt;50,1,0)</f>
        <v>1</v>
      </c>
    </row>
    <row r="15" spans="1:53" x14ac:dyDescent="0.55000000000000004">
      <c r="A15" s="1">
        <v>14</v>
      </c>
      <c r="B15" t="s">
        <v>91</v>
      </c>
      <c r="C15" t="s">
        <v>92</v>
      </c>
      <c r="D15" t="s">
        <v>48</v>
      </c>
      <c r="E15" t="s">
        <v>93</v>
      </c>
      <c r="F15" t="s">
        <v>94</v>
      </c>
      <c r="G15" t="s">
        <v>93</v>
      </c>
      <c r="H15" t="b">
        <v>1</v>
      </c>
      <c r="I15" t="s">
        <v>50</v>
      </c>
      <c r="J15">
        <v>22.065625000000001</v>
      </c>
      <c r="K15">
        <v>22.459375000000001</v>
      </c>
      <c r="L15">
        <v>20.931249999999999</v>
      </c>
      <c r="M15">
        <v>14.643750000000001</v>
      </c>
      <c r="N15">
        <v>15.303125</v>
      </c>
      <c r="O15">
        <v>12.390625</v>
      </c>
      <c r="P15">
        <v>27.940625000000001</v>
      </c>
      <c r="Q15">
        <v>28.106249999999999</v>
      </c>
      <c r="R15">
        <v>27.415624999999999</v>
      </c>
      <c r="S15" t="b">
        <v>0</v>
      </c>
      <c r="T15">
        <v>0.7966022806609262</v>
      </c>
      <c r="U15">
        <v>0.79</v>
      </c>
      <c r="V15">
        <v>0.21</v>
      </c>
      <c r="W15">
        <v>13.235919533312471</v>
      </c>
      <c r="X15">
        <v>1.6048401980372801E-2</v>
      </c>
      <c r="Y15">
        <v>10.499965010719441</v>
      </c>
      <c r="Z15">
        <v>0</v>
      </c>
      <c r="AA15">
        <v>0</v>
      </c>
      <c r="AB15">
        <v>100</v>
      </c>
      <c r="AC15">
        <v>0</v>
      </c>
      <c r="AD15" t="b">
        <v>0</v>
      </c>
      <c r="AE15">
        <v>0.14419103939968589</v>
      </c>
      <c r="AF15">
        <v>102.0556377719702</v>
      </c>
      <c r="AG15">
        <v>5909</v>
      </c>
      <c r="AH15">
        <v>8438</v>
      </c>
      <c r="AI15">
        <v>3910</v>
      </c>
      <c r="AJ15">
        <v>22</v>
      </c>
      <c r="AK15">
        <v>34</v>
      </c>
      <c r="AL15">
        <v>62</v>
      </c>
      <c r="AM15">
        <v>15</v>
      </c>
      <c r="AN15">
        <v>23</v>
      </c>
      <c r="AO15">
        <v>35</v>
      </c>
      <c r="AP15" t="s">
        <v>51</v>
      </c>
      <c r="AQ15" t="s">
        <v>51</v>
      </c>
      <c r="AR15" t="s">
        <v>51</v>
      </c>
      <c r="AS15" t="s">
        <v>51</v>
      </c>
      <c r="AT15" t="s">
        <v>51</v>
      </c>
      <c r="AU15">
        <v>43.75</v>
      </c>
      <c r="AW15" s="6">
        <f>IF(AU15&gt;=50,1,0)</f>
        <v>0</v>
      </c>
      <c r="AX15" s="6">
        <f>IF(AU15&lt;50,1,0)</f>
        <v>1</v>
      </c>
      <c r="AZ15" s="6">
        <f>IF(AU15&gt;=43.75,1,0)</f>
        <v>1</v>
      </c>
      <c r="BA15" s="6">
        <f>IF(AU15&lt;50,1,0)</f>
        <v>1</v>
      </c>
    </row>
    <row r="16" spans="1:53" x14ac:dyDescent="0.55000000000000004">
      <c r="A16" s="1">
        <v>15</v>
      </c>
      <c r="B16" t="s">
        <v>95</v>
      </c>
      <c r="C16" t="s">
        <v>96</v>
      </c>
      <c r="D16" t="s">
        <v>48</v>
      </c>
      <c r="E16" t="s">
        <v>97</v>
      </c>
      <c r="F16" t="s">
        <v>98</v>
      </c>
      <c r="G16" t="s">
        <v>98</v>
      </c>
      <c r="H16" t="b">
        <v>1</v>
      </c>
      <c r="I16" t="s">
        <v>50</v>
      </c>
      <c r="J16">
        <v>17.396875000000001</v>
      </c>
      <c r="K16">
        <v>16.940625000000001</v>
      </c>
      <c r="L16">
        <v>19.143750000000001</v>
      </c>
      <c r="M16">
        <v>11.96875</v>
      </c>
      <c r="N16">
        <v>11.528124999999999</v>
      </c>
      <c r="O16">
        <v>13.6875</v>
      </c>
      <c r="P16">
        <v>20.796875</v>
      </c>
      <c r="Q16">
        <v>20.353124999999999</v>
      </c>
      <c r="R16">
        <v>22.803125000000001</v>
      </c>
      <c r="S16" t="b">
        <v>0</v>
      </c>
      <c r="T16">
        <v>0.70341463414634142</v>
      </c>
      <c r="U16">
        <v>0.72</v>
      </c>
      <c r="V16">
        <v>0.28000000000000003</v>
      </c>
      <c r="W16">
        <v>15.656018551952689</v>
      </c>
      <c r="X16">
        <v>0.33621402148881019</v>
      </c>
      <c r="Y16">
        <v>10.499965010719441</v>
      </c>
      <c r="Z16">
        <v>0</v>
      </c>
      <c r="AA16">
        <v>0</v>
      </c>
      <c r="AB16">
        <v>100</v>
      </c>
      <c r="AC16">
        <v>0</v>
      </c>
      <c r="AD16" t="b">
        <v>0</v>
      </c>
      <c r="AE16">
        <v>4.3192378342153552E-2</v>
      </c>
      <c r="AF16">
        <v>99.81863408797507</v>
      </c>
      <c r="AG16">
        <v>9522</v>
      </c>
      <c r="AH16">
        <v>7970</v>
      </c>
      <c r="AI16">
        <v>3792</v>
      </c>
      <c r="AJ16">
        <v>3</v>
      </c>
      <c r="AK16">
        <v>5</v>
      </c>
      <c r="AL16">
        <v>28</v>
      </c>
      <c r="AM16">
        <v>3</v>
      </c>
      <c r="AN16">
        <v>4</v>
      </c>
      <c r="AO16">
        <v>5</v>
      </c>
      <c r="AP16" t="s">
        <v>51</v>
      </c>
      <c r="AQ16" t="s">
        <v>51</v>
      </c>
      <c r="AR16" t="s">
        <v>51</v>
      </c>
      <c r="AS16" t="s">
        <v>51</v>
      </c>
      <c r="AT16" t="s">
        <v>51</v>
      </c>
      <c r="AU16">
        <v>43.75</v>
      </c>
      <c r="AW16" s="6">
        <f>IF(AU16&gt;=50,1,0)</f>
        <v>0</v>
      </c>
      <c r="AX16" s="6">
        <f>IF(AU16&lt;50,1,0)</f>
        <v>1</v>
      </c>
      <c r="AZ16" s="6">
        <f>IF(AU16&gt;=43.75,1,0)</f>
        <v>1</v>
      </c>
      <c r="BA16" s="6">
        <f>IF(AU16&lt;50,1,0)</f>
        <v>1</v>
      </c>
    </row>
    <row r="17" spans="1:61" x14ac:dyDescent="0.55000000000000004">
      <c r="A17" s="3">
        <v>0</v>
      </c>
      <c r="B17" s="2" t="s">
        <v>99</v>
      </c>
      <c r="C17" s="2" t="s">
        <v>100</v>
      </c>
      <c r="D17" s="2" t="s">
        <v>48</v>
      </c>
      <c r="E17" s="2" t="s">
        <v>101</v>
      </c>
      <c r="F17" s="2" t="s">
        <v>102</v>
      </c>
      <c r="G17" s="2" t="s">
        <v>101</v>
      </c>
      <c r="H17" s="2" t="b">
        <v>1</v>
      </c>
      <c r="I17" s="2" t="s">
        <v>50</v>
      </c>
      <c r="J17" s="2">
        <v>23.128125000000001</v>
      </c>
      <c r="K17" s="2">
        <v>22.509374999999999</v>
      </c>
      <c r="L17" s="2">
        <v>20.9375</v>
      </c>
      <c r="M17" s="2">
        <v>14.4</v>
      </c>
      <c r="N17" s="2">
        <v>14.487500000000001</v>
      </c>
      <c r="O17" s="2">
        <v>9.421875</v>
      </c>
      <c r="P17" s="2">
        <v>30.403124999999999</v>
      </c>
      <c r="Q17" s="2">
        <v>29.09375</v>
      </c>
      <c r="R17" s="2">
        <v>28.703125</v>
      </c>
      <c r="S17" s="2" t="b">
        <v>0</v>
      </c>
      <c r="T17" s="2">
        <v>0.71522248243559716</v>
      </c>
      <c r="U17" s="2">
        <v>0.71</v>
      </c>
      <c r="V17" s="2">
        <v>0.28999999999999998</v>
      </c>
      <c r="W17" s="2">
        <v>0.57453279089734643</v>
      </c>
      <c r="X17" s="2">
        <v>0</v>
      </c>
      <c r="Y17" s="2">
        <v>10.499965010719441</v>
      </c>
      <c r="Z17" s="2">
        <v>0</v>
      </c>
      <c r="AA17" s="2">
        <v>0</v>
      </c>
      <c r="AB17" s="2">
        <v>100</v>
      </c>
      <c r="AC17" s="2">
        <v>0</v>
      </c>
      <c r="AD17" s="2" t="b">
        <v>0</v>
      </c>
      <c r="AE17" s="2">
        <v>0.2229870508054573</v>
      </c>
      <c r="AF17" s="2">
        <v>105.09272961995021</v>
      </c>
      <c r="AG17" s="2">
        <v>796</v>
      </c>
      <c r="AH17" s="2">
        <v>8848</v>
      </c>
      <c r="AI17" s="2">
        <v>705</v>
      </c>
      <c r="AJ17" s="2">
        <v>71</v>
      </c>
      <c r="AK17" s="2">
        <v>79</v>
      </c>
      <c r="AL17" s="2">
        <v>101</v>
      </c>
      <c r="AM17" s="2">
        <v>108</v>
      </c>
      <c r="AN17" s="2">
        <v>125</v>
      </c>
      <c r="AO17" s="2">
        <v>158</v>
      </c>
      <c r="AP17" s="2" t="s">
        <v>51</v>
      </c>
      <c r="AQ17" s="2" t="s">
        <v>51</v>
      </c>
      <c r="AR17" s="2" t="s">
        <v>51</v>
      </c>
      <c r="AS17" s="2" t="s">
        <v>51</v>
      </c>
      <c r="AT17" s="2">
        <v>16</v>
      </c>
      <c r="AU17" s="2">
        <v>31.25</v>
      </c>
      <c r="AW17" s="6">
        <f>IF(AU17&gt;=50,1,0)</f>
        <v>0</v>
      </c>
      <c r="AX17" s="6">
        <f>IF(AU17&lt;50,1,0)</f>
        <v>1</v>
      </c>
      <c r="AZ17" s="6">
        <f>IF(AU17&gt;=43.75,1,0)</f>
        <v>0</v>
      </c>
      <c r="BA17" s="6">
        <f>IF(AU17&lt;50,1,0)</f>
        <v>1</v>
      </c>
    </row>
    <row r="18" spans="1:61" x14ac:dyDescent="0.55000000000000004">
      <c r="A18" s="3">
        <v>1</v>
      </c>
      <c r="B18" s="2" t="s">
        <v>103</v>
      </c>
      <c r="C18" s="2" t="s">
        <v>104</v>
      </c>
      <c r="D18" s="2" t="s">
        <v>48</v>
      </c>
      <c r="E18" s="2" t="s">
        <v>105</v>
      </c>
      <c r="F18" s="2" t="s">
        <v>106</v>
      </c>
      <c r="G18" s="2" t="s">
        <v>105</v>
      </c>
      <c r="H18" s="2" t="b">
        <v>0</v>
      </c>
      <c r="I18" s="2" t="s">
        <v>107</v>
      </c>
      <c r="J18" s="2">
        <v>15.675000000000001</v>
      </c>
      <c r="K18" s="2">
        <v>16.175000000000001</v>
      </c>
      <c r="L18" s="2">
        <v>16.565625000000001</v>
      </c>
      <c r="M18" s="2">
        <v>9.8781250000000007</v>
      </c>
      <c r="N18" s="2">
        <v>10.56875</v>
      </c>
      <c r="O18" s="2">
        <v>9.7781249999999993</v>
      </c>
      <c r="P18" s="2">
        <v>20.475000000000001</v>
      </c>
      <c r="Q18" s="2">
        <v>20.90625</v>
      </c>
      <c r="R18" s="2">
        <v>22.159375000000001</v>
      </c>
      <c r="S18" s="2" t="b">
        <v>0</v>
      </c>
      <c r="T18" s="2">
        <v>0.32053263583402691</v>
      </c>
      <c r="U18" s="2">
        <v>0.62</v>
      </c>
      <c r="V18" s="2">
        <v>0.38</v>
      </c>
      <c r="W18" s="2">
        <v>5.9611789156094783</v>
      </c>
      <c r="X18" s="2">
        <v>8.0242009901864027E-4</v>
      </c>
      <c r="Y18" s="2">
        <v>10.499965010719441</v>
      </c>
      <c r="Z18" s="2">
        <v>0</v>
      </c>
      <c r="AA18" s="2">
        <v>0</v>
      </c>
      <c r="AB18" s="2">
        <v>100</v>
      </c>
      <c r="AC18" s="2">
        <v>0</v>
      </c>
      <c r="AD18" s="2" t="b">
        <v>0</v>
      </c>
      <c r="AE18" s="2">
        <v>0.1451997936787969</v>
      </c>
      <c r="AF18" s="2">
        <v>102.3793255455147</v>
      </c>
      <c r="AG18" s="2">
        <v>4378</v>
      </c>
      <c r="AH18" s="2">
        <v>8379</v>
      </c>
      <c r="AI18" s="2">
        <v>3090</v>
      </c>
      <c r="AJ18" s="2">
        <v>18</v>
      </c>
      <c r="AK18" s="2">
        <v>29</v>
      </c>
      <c r="AL18" s="2">
        <v>57</v>
      </c>
      <c r="AM18" s="2">
        <v>86</v>
      </c>
      <c r="AN18" s="2">
        <v>101</v>
      </c>
      <c r="AO18" s="2">
        <v>106</v>
      </c>
      <c r="AP18" s="2" t="s">
        <v>51</v>
      </c>
      <c r="AQ18" s="2" t="s">
        <v>51</v>
      </c>
      <c r="AR18" s="2" t="s">
        <v>51</v>
      </c>
      <c r="AS18" s="2" t="s">
        <v>51</v>
      </c>
      <c r="AT18" s="2">
        <v>14</v>
      </c>
      <c r="AU18" s="2">
        <v>25</v>
      </c>
      <c r="AW18" s="6">
        <f>IF(AU18&gt;=50,1,0)</f>
        <v>0</v>
      </c>
      <c r="AX18" s="6">
        <f>IF(AU18&lt;50,1,0)</f>
        <v>1</v>
      </c>
      <c r="AZ18" s="6">
        <f>IF(AU18&gt;=43.75,1,0)</f>
        <v>0</v>
      </c>
      <c r="BA18" s="6">
        <f>IF(AU18&lt;50,1,0)</f>
        <v>1</v>
      </c>
      <c r="BC18">
        <f>(AT17/16)*100</f>
        <v>100</v>
      </c>
      <c r="BE18">
        <f>IF(BC18&lt;=93.75,1,0)</f>
        <v>0</v>
      </c>
      <c r="BF18">
        <f>IF(BC18&gt;93.75,1,0)</f>
        <v>1</v>
      </c>
      <c r="BH18" s="2">
        <f>IF(BC18&lt;=90,1,0)</f>
        <v>0</v>
      </c>
      <c r="BI18" s="2">
        <f>IF(BC18&gt;90,1,0)</f>
        <v>1</v>
      </c>
    </row>
    <row r="19" spans="1:61" x14ac:dyDescent="0.55000000000000004">
      <c r="A19" s="3">
        <v>2</v>
      </c>
      <c r="B19" s="2" t="s">
        <v>108</v>
      </c>
      <c r="C19" s="2" t="s">
        <v>109</v>
      </c>
      <c r="D19" s="2" t="s">
        <v>48</v>
      </c>
      <c r="E19" s="2" t="s">
        <v>110</v>
      </c>
      <c r="F19" s="2" t="s">
        <v>110</v>
      </c>
      <c r="G19" s="2" t="s">
        <v>62</v>
      </c>
      <c r="H19" s="2" t="b">
        <v>1</v>
      </c>
      <c r="I19" s="2" t="s">
        <v>50</v>
      </c>
      <c r="J19" s="2">
        <v>9.7375000000000007</v>
      </c>
      <c r="K19" s="2">
        <v>9.390625</v>
      </c>
      <c r="L19" s="2">
        <v>10.6625</v>
      </c>
      <c r="M19" s="2">
        <v>3.7843749999999998</v>
      </c>
      <c r="N19" s="2">
        <v>3.6031249999999999</v>
      </c>
      <c r="O19" s="2">
        <v>4.3687499999999986</v>
      </c>
      <c r="P19" s="2">
        <v>13.584375</v>
      </c>
      <c r="Q19" s="2">
        <v>13.324999999999999</v>
      </c>
      <c r="R19" s="2">
        <v>14.590624999999999</v>
      </c>
      <c r="S19" s="2" t="b">
        <v>1</v>
      </c>
      <c r="T19" s="2">
        <v>0.69104294478527606</v>
      </c>
      <c r="U19" s="2">
        <v>0.7</v>
      </c>
      <c r="V19" s="2">
        <v>0.3</v>
      </c>
      <c r="W19" s="2">
        <v>4.0722820025195992</v>
      </c>
      <c r="X19" s="2">
        <v>4.8145205941118414E-3</v>
      </c>
      <c r="Y19" s="2">
        <v>10.499965010719441</v>
      </c>
      <c r="Z19" s="2">
        <v>0</v>
      </c>
      <c r="AA19" s="2">
        <v>0</v>
      </c>
      <c r="AB19" s="2">
        <v>100</v>
      </c>
      <c r="AC19" s="2">
        <v>0</v>
      </c>
      <c r="AD19" s="2" t="b">
        <v>0</v>
      </c>
      <c r="AE19" s="2">
        <v>0.18131480056063129</v>
      </c>
      <c r="AF19" s="2">
        <v>102.7083661324349</v>
      </c>
      <c r="AG19" s="2">
        <v>3298</v>
      </c>
      <c r="AH19" s="2">
        <v>8563</v>
      </c>
      <c r="AI19" s="2">
        <v>2562</v>
      </c>
      <c r="AJ19" s="2">
        <v>39</v>
      </c>
      <c r="AK19" s="2">
        <v>49</v>
      </c>
      <c r="AL19" s="2">
        <v>67</v>
      </c>
      <c r="AM19" s="2">
        <v>59</v>
      </c>
      <c r="AN19" s="2">
        <v>68</v>
      </c>
      <c r="AO19" s="2">
        <v>73</v>
      </c>
      <c r="AP19" s="2" t="s">
        <v>51</v>
      </c>
      <c r="AQ19" s="2" t="s">
        <v>51</v>
      </c>
      <c r="AR19" s="2" t="s">
        <v>51</v>
      </c>
      <c r="AS19" s="2" t="s">
        <v>51</v>
      </c>
      <c r="AT19" s="2">
        <v>15</v>
      </c>
      <c r="AU19" s="2">
        <v>25</v>
      </c>
      <c r="AW19" s="6">
        <f>IF(AU19&gt;=50,1,0)</f>
        <v>0</v>
      </c>
      <c r="AX19" s="6">
        <f>IF(AU19&lt;50,1,0)</f>
        <v>1</v>
      </c>
      <c r="AZ19" s="6">
        <f>IF(AU19&gt;=43.75,1,0)</f>
        <v>0</v>
      </c>
      <c r="BA19" s="6">
        <f>IF(AU19&lt;50,1,0)</f>
        <v>1</v>
      </c>
      <c r="BC19" s="2">
        <f t="shared" ref="BC19:BC44" si="0">(AT18/16)*100</f>
        <v>87.5</v>
      </c>
      <c r="BE19" s="2">
        <f t="shared" ref="BE19:BE44" si="1">IF(BC19&lt;=93.75,1,0)</f>
        <v>1</v>
      </c>
      <c r="BF19" s="2">
        <f t="shared" ref="BF19:BF44" si="2">IF(BC19&gt;93.75,1,0)</f>
        <v>0</v>
      </c>
      <c r="BH19" s="2">
        <f>IF(BC19&lt;=90,1,0)</f>
        <v>1</v>
      </c>
      <c r="BI19" s="2">
        <f t="shared" ref="BI19:BI44" si="3">IF(BC19&gt;90,1,0)</f>
        <v>0</v>
      </c>
    </row>
    <row r="20" spans="1:61" x14ac:dyDescent="0.55000000000000004">
      <c r="A20" s="3">
        <v>3</v>
      </c>
      <c r="B20" s="2" t="s">
        <v>111</v>
      </c>
      <c r="C20" s="2" t="s">
        <v>112</v>
      </c>
      <c r="D20" s="2" t="s">
        <v>48</v>
      </c>
      <c r="E20" s="2" t="s">
        <v>113</v>
      </c>
      <c r="F20" s="2" t="s">
        <v>114</v>
      </c>
      <c r="G20" s="2" t="s">
        <v>62</v>
      </c>
      <c r="H20" s="2" t="b">
        <v>1</v>
      </c>
      <c r="I20" s="2" t="s">
        <v>50</v>
      </c>
      <c r="J20" s="2">
        <v>22.890625</v>
      </c>
      <c r="K20" s="2">
        <v>23.143750000000001</v>
      </c>
      <c r="L20" s="2">
        <v>22.03125</v>
      </c>
      <c r="M20" s="2">
        <v>15.034375000000001</v>
      </c>
      <c r="N20" s="2">
        <v>15.853125</v>
      </c>
      <c r="O20" s="2">
        <v>11.65</v>
      </c>
      <c r="P20" s="2">
        <v>28.190625000000001</v>
      </c>
      <c r="Q20" s="2">
        <v>28.143750000000001</v>
      </c>
      <c r="R20" s="2">
        <v>28.128125000000001</v>
      </c>
      <c r="S20" s="2" t="b">
        <v>0</v>
      </c>
      <c r="T20" s="2">
        <v>0.70621270621270626</v>
      </c>
      <c r="U20" s="2">
        <v>0.87</v>
      </c>
      <c r="V20" s="2">
        <v>0.13</v>
      </c>
      <c r="W20" s="2">
        <v>2.9577204849827079</v>
      </c>
      <c r="X20" s="2">
        <v>4.012100495093201E-3</v>
      </c>
      <c r="Y20" s="2">
        <v>10.499965010719441</v>
      </c>
      <c r="Z20" s="2">
        <v>0</v>
      </c>
      <c r="AA20" s="2">
        <v>0</v>
      </c>
      <c r="AB20" s="2">
        <v>100</v>
      </c>
      <c r="AC20" s="2">
        <v>0</v>
      </c>
      <c r="AD20" s="2" t="b">
        <v>0</v>
      </c>
      <c r="AE20" s="2">
        <v>0.1561799254631844</v>
      </c>
      <c r="AF20" s="2">
        <v>101.3937781416292</v>
      </c>
      <c r="AG20" s="2">
        <v>1906</v>
      </c>
      <c r="AH20" s="2">
        <v>8202</v>
      </c>
      <c r="AI20" s="2">
        <v>1702</v>
      </c>
      <c r="AJ20" s="2">
        <v>5</v>
      </c>
      <c r="AK20" s="2">
        <v>7</v>
      </c>
      <c r="AL20" s="2">
        <v>13</v>
      </c>
      <c r="AM20" s="2">
        <v>31</v>
      </c>
      <c r="AN20" s="2">
        <v>39</v>
      </c>
      <c r="AO20" s="2">
        <v>43</v>
      </c>
      <c r="AP20" s="2" t="s">
        <v>51</v>
      </c>
      <c r="AQ20" s="2" t="s">
        <v>51</v>
      </c>
      <c r="AR20" s="2" t="s">
        <v>51</v>
      </c>
      <c r="AS20" s="2" t="s">
        <v>51</v>
      </c>
      <c r="AT20" s="2">
        <v>15</v>
      </c>
      <c r="AU20" s="2">
        <v>37.5</v>
      </c>
      <c r="AW20" s="6">
        <f>IF(AU20&gt;=50,1,0)</f>
        <v>0</v>
      </c>
      <c r="AX20" s="6">
        <f>IF(AU20&lt;50,1,0)</f>
        <v>1</v>
      </c>
      <c r="AZ20" s="6">
        <f>IF(AU20&gt;=43.75,1,0)</f>
        <v>0</v>
      </c>
      <c r="BA20" s="6">
        <f>IF(AU20&lt;50,1,0)</f>
        <v>1</v>
      </c>
      <c r="BC20" s="2">
        <f t="shared" si="0"/>
        <v>93.75</v>
      </c>
      <c r="BE20" s="2">
        <f t="shared" si="1"/>
        <v>1</v>
      </c>
      <c r="BF20" s="2">
        <f t="shared" si="2"/>
        <v>0</v>
      </c>
      <c r="BH20" s="2">
        <f>IF(BC20&lt;=90,1,0)</f>
        <v>0</v>
      </c>
      <c r="BI20" s="2">
        <f t="shared" si="3"/>
        <v>1</v>
      </c>
    </row>
    <row r="21" spans="1:61" x14ac:dyDescent="0.55000000000000004">
      <c r="A21" s="3">
        <v>4</v>
      </c>
      <c r="B21" s="2" t="s">
        <v>115</v>
      </c>
      <c r="C21" s="2" t="s">
        <v>116</v>
      </c>
      <c r="D21" s="2" t="s">
        <v>48</v>
      </c>
      <c r="E21" s="2" t="s">
        <v>117</v>
      </c>
      <c r="F21" s="2" t="s">
        <v>118</v>
      </c>
      <c r="G21" s="2" t="s">
        <v>117</v>
      </c>
      <c r="H21" s="2" t="b">
        <v>1</v>
      </c>
      <c r="I21" s="2" t="s">
        <v>50</v>
      </c>
      <c r="J21" s="2">
        <v>26.225000000000001</v>
      </c>
      <c r="K21" s="2">
        <v>26.85</v>
      </c>
      <c r="L21" s="2">
        <v>28.931249999999999</v>
      </c>
      <c r="M21" s="2">
        <v>19.771875000000001</v>
      </c>
      <c r="N21" s="2">
        <v>20.421875</v>
      </c>
      <c r="O21" s="2">
        <v>22.118749999999999</v>
      </c>
      <c r="P21" s="2">
        <v>30.581250000000001</v>
      </c>
      <c r="Q21" s="2">
        <v>31.237500000000001</v>
      </c>
      <c r="R21" s="2">
        <v>33.303125000000001</v>
      </c>
      <c r="S21" s="2" t="b">
        <v>0</v>
      </c>
      <c r="T21" s="2">
        <v>0.41596739391033333</v>
      </c>
      <c r="U21" s="2">
        <v>0.63</v>
      </c>
      <c r="V21" s="2">
        <v>0.37</v>
      </c>
      <c r="W21" s="2">
        <v>3.8459995345963431</v>
      </c>
      <c r="X21" s="2">
        <v>1.6048401980372801E-2</v>
      </c>
      <c r="Y21" s="2">
        <v>10.499965010719441</v>
      </c>
      <c r="Z21" s="2">
        <v>0</v>
      </c>
      <c r="AA21" s="2">
        <v>0</v>
      </c>
      <c r="AB21" s="2">
        <v>100</v>
      </c>
      <c r="AC21" s="2">
        <v>0</v>
      </c>
      <c r="AD21" s="2" t="b">
        <v>0</v>
      </c>
      <c r="AE21" s="2">
        <v>0.16986038709421511</v>
      </c>
      <c r="AF21" s="2">
        <v>102.5370761044113</v>
      </c>
      <c r="AG21" s="2">
        <v>3277</v>
      </c>
      <c r="AH21" s="2">
        <v>8540</v>
      </c>
      <c r="AI21" s="2">
        <v>2565</v>
      </c>
      <c r="AJ21" s="2">
        <v>29</v>
      </c>
      <c r="AK21" s="2">
        <v>42</v>
      </c>
      <c r="AL21" s="2">
        <v>58</v>
      </c>
      <c r="AM21" s="2">
        <v>80</v>
      </c>
      <c r="AN21" s="2">
        <v>91</v>
      </c>
      <c r="AO21" s="2">
        <v>107</v>
      </c>
      <c r="AP21" s="2" t="s">
        <v>51</v>
      </c>
      <c r="AQ21" s="2" t="s">
        <v>51</v>
      </c>
      <c r="AR21" s="2" t="s">
        <v>51</v>
      </c>
      <c r="AS21" s="2" t="s">
        <v>51</v>
      </c>
      <c r="AT21" s="2">
        <v>16</v>
      </c>
      <c r="AU21" s="2">
        <v>62.5</v>
      </c>
      <c r="AW21" s="6">
        <f>IF(AU21&gt;=50,1,0)</f>
        <v>1</v>
      </c>
      <c r="AX21" s="6">
        <f>IF(AU21&lt;50,1,0)</f>
        <v>0</v>
      </c>
      <c r="AZ21" s="6">
        <f>IF(AU21&gt;=43.75,1,0)</f>
        <v>1</v>
      </c>
      <c r="BA21" s="6">
        <f>IF(AU21&lt;50,1,0)</f>
        <v>0</v>
      </c>
      <c r="BC21" s="2">
        <f t="shared" si="0"/>
        <v>93.75</v>
      </c>
      <c r="BE21" s="2">
        <f t="shared" si="1"/>
        <v>1</v>
      </c>
      <c r="BF21" s="2">
        <f t="shared" si="2"/>
        <v>0</v>
      </c>
      <c r="BH21" s="2">
        <f>IF(BC21&lt;=90,1,0)</f>
        <v>0</v>
      </c>
      <c r="BI21" s="2">
        <f t="shared" si="3"/>
        <v>1</v>
      </c>
    </row>
    <row r="22" spans="1:61" x14ac:dyDescent="0.55000000000000004">
      <c r="A22" s="3">
        <v>5</v>
      </c>
      <c r="B22" s="2" t="s">
        <v>119</v>
      </c>
      <c r="C22" s="2" t="s">
        <v>120</v>
      </c>
      <c r="D22" s="2" t="s">
        <v>48</v>
      </c>
      <c r="E22" s="2" t="s">
        <v>121</v>
      </c>
      <c r="F22" s="2" t="s">
        <v>121</v>
      </c>
      <c r="G22" s="2" t="s">
        <v>121</v>
      </c>
      <c r="H22" s="2" t="b">
        <v>1</v>
      </c>
      <c r="I22" s="2" t="s">
        <v>50</v>
      </c>
      <c r="J22" s="2">
        <v>22.721875000000001</v>
      </c>
      <c r="K22" s="2">
        <v>23.581250000000001</v>
      </c>
      <c r="L22" s="2">
        <v>25.446874999999999</v>
      </c>
      <c r="M22" s="2">
        <v>14.709375</v>
      </c>
      <c r="N22" s="2">
        <v>15.940625000000001</v>
      </c>
      <c r="O22" s="2">
        <v>15.8125</v>
      </c>
      <c r="P22" s="2">
        <v>28.584375000000001</v>
      </c>
      <c r="Q22" s="2">
        <v>29.143750000000001</v>
      </c>
      <c r="R22" s="2">
        <v>31.9375</v>
      </c>
      <c r="S22" s="2" t="b">
        <v>0</v>
      </c>
      <c r="T22" s="2">
        <v>0.42821037429293529</v>
      </c>
      <c r="U22" s="2">
        <v>0.63</v>
      </c>
      <c r="V22" s="2">
        <v>0.37</v>
      </c>
      <c r="W22" s="2">
        <v>2.2941190630942918</v>
      </c>
      <c r="X22" s="2">
        <v>1.604840198037281E-3</v>
      </c>
      <c r="Y22" s="2">
        <v>10.499965010719441</v>
      </c>
      <c r="Z22" s="2">
        <v>0</v>
      </c>
      <c r="AA22" s="2">
        <v>0</v>
      </c>
      <c r="AB22" s="2">
        <v>100</v>
      </c>
      <c r="AC22" s="2">
        <v>0</v>
      </c>
      <c r="AD22" s="2" t="b">
        <v>0</v>
      </c>
      <c r="AE22" s="2">
        <v>0.1188590373797936</v>
      </c>
      <c r="AF22" s="2">
        <v>100.814257375862</v>
      </c>
      <c r="AG22" s="2">
        <v>1628</v>
      </c>
      <c r="AH22" s="2">
        <v>8113</v>
      </c>
      <c r="AI22" s="2">
        <v>1463</v>
      </c>
      <c r="AJ22" s="2">
        <v>7</v>
      </c>
      <c r="AK22" s="2">
        <v>13</v>
      </c>
      <c r="AL22" s="2">
        <v>21</v>
      </c>
      <c r="AM22" s="2">
        <v>17</v>
      </c>
      <c r="AN22" s="2">
        <v>23</v>
      </c>
      <c r="AO22" s="2">
        <v>26</v>
      </c>
      <c r="AP22" s="2" t="s">
        <v>51</v>
      </c>
      <c r="AQ22" s="2" t="s">
        <v>51</v>
      </c>
      <c r="AR22" s="2" t="s">
        <v>51</v>
      </c>
      <c r="AS22" s="2" t="s">
        <v>51</v>
      </c>
      <c r="AT22" s="2">
        <v>16</v>
      </c>
      <c r="AU22" s="2">
        <v>43.75</v>
      </c>
      <c r="AW22" s="6">
        <f>IF(AU22&gt;=50,1,0)</f>
        <v>0</v>
      </c>
      <c r="AX22" s="6">
        <f>IF(AU22&lt;50,1,0)</f>
        <v>1</v>
      </c>
      <c r="AZ22" s="6">
        <f>IF(AU22&gt;=43.75,1,0)</f>
        <v>1</v>
      </c>
      <c r="BA22" s="6">
        <f>IF(AU22&lt;50,1,0)</f>
        <v>1</v>
      </c>
      <c r="BC22" s="2">
        <f t="shared" si="0"/>
        <v>100</v>
      </c>
      <c r="BE22" s="2">
        <f t="shared" si="1"/>
        <v>0</v>
      </c>
      <c r="BF22" s="2">
        <f t="shared" si="2"/>
        <v>1</v>
      </c>
      <c r="BH22" s="2">
        <f>IF(BC22&lt;=90,1,0)</f>
        <v>0</v>
      </c>
      <c r="BI22" s="2">
        <f t="shared" si="3"/>
        <v>1</v>
      </c>
    </row>
    <row r="23" spans="1:61" x14ac:dyDescent="0.55000000000000004">
      <c r="A23" s="3">
        <v>6</v>
      </c>
      <c r="B23" s="2" t="s">
        <v>122</v>
      </c>
      <c r="C23" s="2" t="s">
        <v>123</v>
      </c>
      <c r="D23" s="2" t="s">
        <v>48</v>
      </c>
      <c r="E23" s="2" t="s">
        <v>124</v>
      </c>
      <c r="F23" s="2" t="s">
        <v>124</v>
      </c>
      <c r="G23" s="2" t="s">
        <v>125</v>
      </c>
      <c r="H23" s="2" t="b">
        <v>1</v>
      </c>
      <c r="I23" s="2" t="s">
        <v>50</v>
      </c>
      <c r="J23" s="2">
        <v>25.612500000000001</v>
      </c>
      <c r="K23" s="2">
        <v>25.296875</v>
      </c>
      <c r="L23" s="2">
        <v>25.756250000000001</v>
      </c>
      <c r="M23" s="2">
        <v>16.162500000000001</v>
      </c>
      <c r="N23" s="2">
        <v>16.203125</v>
      </c>
      <c r="O23" s="2">
        <v>15.018750000000001</v>
      </c>
      <c r="P23" s="2">
        <v>31.518750000000001</v>
      </c>
      <c r="Q23" s="2">
        <v>30.890625</v>
      </c>
      <c r="R23" s="2">
        <v>33</v>
      </c>
      <c r="S23" s="2" t="b">
        <v>0</v>
      </c>
      <c r="T23" s="2">
        <v>0.72776280323450138</v>
      </c>
      <c r="U23" s="2">
        <v>0.76</v>
      </c>
      <c r="V23" s="2">
        <v>0.24</v>
      </c>
      <c r="W23" s="2">
        <v>4.2191248806400097</v>
      </c>
      <c r="X23" s="2">
        <v>0</v>
      </c>
      <c r="Y23" s="2">
        <v>10.499965010719441</v>
      </c>
      <c r="Z23" s="2">
        <v>0</v>
      </c>
      <c r="AA23" s="2">
        <v>0</v>
      </c>
      <c r="AB23" s="2">
        <v>100</v>
      </c>
      <c r="AC23" s="2">
        <v>0</v>
      </c>
      <c r="AD23" s="2" t="b">
        <v>0</v>
      </c>
      <c r="AE23" s="2">
        <v>0.16255791017786109</v>
      </c>
      <c r="AF23" s="2">
        <v>101.8194842406877</v>
      </c>
      <c r="AG23" s="2">
        <v>2922</v>
      </c>
      <c r="AH23" s="2">
        <v>8406</v>
      </c>
      <c r="AI23" s="2">
        <v>2432</v>
      </c>
      <c r="AJ23" s="2">
        <v>24</v>
      </c>
      <c r="AK23" s="2">
        <v>31</v>
      </c>
      <c r="AL23" s="2">
        <v>46</v>
      </c>
      <c r="AM23" s="2">
        <v>53</v>
      </c>
      <c r="AN23" s="2">
        <v>58</v>
      </c>
      <c r="AO23" s="2">
        <v>63</v>
      </c>
      <c r="AP23" s="2" t="s">
        <v>51</v>
      </c>
      <c r="AQ23" s="2" t="s">
        <v>51</v>
      </c>
      <c r="AR23" s="2" t="s">
        <v>51</v>
      </c>
      <c r="AS23" s="2" t="s">
        <v>51</v>
      </c>
      <c r="AT23" s="2">
        <v>16</v>
      </c>
      <c r="AU23" s="2">
        <v>62.5</v>
      </c>
      <c r="AW23" s="6">
        <f>IF(AU23&gt;=50,1,0)</f>
        <v>1</v>
      </c>
      <c r="AX23" s="6">
        <f>IF(AU23&lt;50,1,0)</f>
        <v>0</v>
      </c>
      <c r="AZ23" s="6">
        <f>IF(AU23&gt;=43.75,1,0)</f>
        <v>1</v>
      </c>
      <c r="BA23" s="6">
        <f>IF(AU23&lt;50,1,0)</f>
        <v>0</v>
      </c>
      <c r="BC23" s="2">
        <f t="shared" si="0"/>
        <v>100</v>
      </c>
      <c r="BE23" s="2">
        <f t="shared" si="1"/>
        <v>0</v>
      </c>
      <c r="BF23" s="2">
        <f t="shared" si="2"/>
        <v>1</v>
      </c>
      <c r="BH23" s="2">
        <f>IF(BC23&lt;=90,1,0)</f>
        <v>0</v>
      </c>
      <c r="BI23" s="2">
        <f t="shared" si="3"/>
        <v>1</v>
      </c>
    </row>
    <row r="24" spans="1:61" x14ac:dyDescent="0.55000000000000004">
      <c r="A24" s="3">
        <v>7</v>
      </c>
      <c r="B24" s="2" t="s">
        <v>126</v>
      </c>
      <c r="C24" s="2" t="s">
        <v>127</v>
      </c>
      <c r="D24" s="2" t="s">
        <v>48</v>
      </c>
      <c r="E24" s="2" t="s">
        <v>128</v>
      </c>
      <c r="F24" s="2" t="s">
        <v>128</v>
      </c>
      <c r="G24" s="2"/>
      <c r="H24" s="2" t="b">
        <v>1</v>
      </c>
      <c r="I24" s="2" t="s">
        <v>50</v>
      </c>
      <c r="J24" s="2">
        <v>19.446874999999999</v>
      </c>
      <c r="K24" s="2">
        <v>19.753125000000001</v>
      </c>
      <c r="L24" s="2">
        <v>21.265625</v>
      </c>
      <c r="M24" s="2">
        <v>12.25625</v>
      </c>
      <c r="N24" s="2">
        <v>12.81875</v>
      </c>
      <c r="O24" s="2">
        <v>12.728125</v>
      </c>
      <c r="P24" s="2">
        <v>24.703125</v>
      </c>
      <c r="Q24" s="2">
        <v>24.693750000000001</v>
      </c>
      <c r="R24" s="2">
        <v>27.493749999999999</v>
      </c>
      <c r="S24" s="2" t="b">
        <v>0</v>
      </c>
      <c r="T24" s="2">
        <v>0.35186522262334541</v>
      </c>
      <c r="U24" s="2">
        <v>0.67</v>
      </c>
      <c r="V24" s="2">
        <v>0.33</v>
      </c>
      <c r="W24" s="2">
        <v>24.896688412251351</v>
      </c>
      <c r="X24" s="2">
        <v>3.6911324554857447E-2</v>
      </c>
      <c r="Y24" s="2">
        <v>10.499965010719441</v>
      </c>
      <c r="Z24" s="2">
        <v>0</v>
      </c>
      <c r="AA24" s="2">
        <v>0</v>
      </c>
      <c r="AB24" s="2">
        <v>100</v>
      </c>
      <c r="AC24" s="2">
        <v>0</v>
      </c>
      <c r="AD24" s="2" t="b">
        <v>0</v>
      </c>
      <c r="AE24" s="2">
        <v>3.2844259880830652E-2</v>
      </c>
      <c r="AF24" s="2">
        <v>100.27881860260079</v>
      </c>
      <c r="AG24" s="2">
        <v>10772</v>
      </c>
      <c r="AH24" s="2">
        <v>7984</v>
      </c>
      <c r="AI24" s="2">
        <v>4623</v>
      </c>
      <c r="AJ24" s="2">
        <v>1</v>
      </c>
      <c r="AK24" s="2">
        <v>12</v>
      </c>
      <c r="AL24" s="2">
        <v>46</v>
      </c>
      <c r="AM24" s="2">
        <v>2</v>
      </c>
      <c r="AN24" s="2">
        <v>2</v>
      </c>
      <c r="AO24" s="2">
        <v>3</v>
      </c>
      <c r="AP24" s="2" t="s">
        <v>51</v>
      </c>
      <c r="AQ24" s="2" t="s">
        <v>51</v>
      </c>
      <c r="AR24" s="2" t="s">
        <v>51</v>
      </c>
      <c r="AS24" s="2" t="s">
        <v>51</v>
      </c>
      <c r="AT24" s="2">
        <v>15</v>
      </c>
      <c r="AU24" s="2">
        <v>43.75</v>
      </c>
      <c r="AW24" s="6">
        <f>IF(AU24&gt;=50,1,0)</f>
        <v>0</v>
      </c>
      <c r="AX24" s="6">
        <f>IF(AU24&lt;50,1,0)</f>
        <v>1</v>
      </c>
      <c r="AZ24" s="6">
        <f>IF(AU24&gt;=43.75,1,0)</f>
        <v>1</v>
      </c>
      <c r="BA24" s="6">
        <f>IF(AU24&lt;50,1,0)</f>
        <v>1</v>
      </c>
      <c r="BC24" s="2">
        <f t="shared" si="0"/>
        <v>100</v>
      </c>
      <c r="BE24" s="2">
        <f t="shared" si="1"/>
        <v>0</v>
      </c>
      <c r="BF24" s="2">
        <f t="shared" si="2"/>
        <v>1</v>
      </c>
      <c r="BH24" s="2">
        <f>IF(BC24&lt;=90,1,0)</f>
        <v>0</v>
      </c>
      <c r="BI24" s="2">
        <f t="shared" si="3"/>
        <v>1</v>
      </c>
    </row>
    <row r="25" spans="1:61" x14ac:dyDescent="0.55000000000000004">
      <c r="A25" s="3">
        <v>8</v>
      </c>
      <c r="B25" s="2" t="s">
        <v>129</v>
      </c>
      <c r="C25" s="2" t="s">
        <v>130</v>
      </c>
      <c r="D25" s="2" t="s">
        <v>48</v>
      </c>
      <c r="E25" s="2" t="s">
        <v>84</v>
      </c>
      <c r="F25" s="2" t="s">
        <v>84</v>
      </c>
      <c r="G25" s="2" t="s">
        <v>84</v>
      </c>
      <c r="H25" s="2" t="b">
        <v>1</v>
      </c>
      <c r="I25" s="2" t="s">
        <v>50</v>
      </c>
      <c r="J25" s="2">
        <v>26.453125</v>
      </c>
      <c r="K25" s="2">
        <v>26.396875000000001</v>
      </c>
      <c r="L25" s="2">
        <v>27.796875</v>
      </c>
      <c r="M25" s="2">
        <v>15.925000000000001</v>
      </c>
      <c r="N25" s="2">
        <v>16.128125000000001</v>
      </c>
      <c r="O25" s="2">
        <v>16.112500000000001</v>
      </c>
      <c r="P25" s="2">
        <v>33.6875</v>
      </c>
      <c r="Q25" s="2">
        <v>33.546875</v>
      </c>
      <c r="R25" s="2">
        <v>36.146875000000001</v>
      </c>
      <c r="S25" s="2" t="b">
        <v>0</v>
      </c>
      <c r="T25" s="2">
        <v>0.42391175424030358</v>
      </c>
      <c r="U25" s="2">
        <v>0.71</v>
      </c>
      <c r="V25" s="2">
        <v>0.28999999999999998</v>
      </c>
      <c r="W25" s="2">
        <v>7.3710310295852288</v>
      </c>
      <c r="X25" s="2">
        <v>8.2649270198919947E-2</v>
      </c>
      <c r="Y25" s="2">
        <v>10.499965010719441</v>
      </c>
      <c r="Z25" s="2">
        <v>0</v>
      </c>
      <c r="AA25" s="2">
        <v>0</v>
      </c>
      <c r="AB25" s="2">
        <v>100</v>
      </c>
      <c r="AC25" s="2">
        <v>0</v>
      </c>
      <c r="AD25" s="2" t="b">
        <v>0</v>
      </c>
      <c r="AE25" s="2">
        <v>0.1737199005864726</v>
      </c>
      <c r="AF25" s="2">
        <v>103.1378506879939</v>
      </c>
      <c r="AG25" s="2">
        <v>4473</v>
      </c>
      <c r="AH25" s="2">
        <v>8388</v>
      </c>
      <c r="AI25" s="2">
        <v>3255</v>
      </c>
      <c r="AJ25" s="2">
        <v>17</v>
      </c>
      <c r="AK25" s="2">
        <v>26</v>
      </c>
      <c r="AL25" s="2">
        <v>52</v>
      </c>
      <c r="AM25" s="2">
        <v>61</v>
      </c>
      <c r="AN25" s="2">
        <v>64</v>
      </c>
      <c r="AO25" s="2">
        <v>68</v>
      </c>
      <c r="AP25" s="2" t="s">
        <v>51</v>
      </c>
      <c r="AQ25" s="2" t="s">
        <v>51</v>
      </c>
      <c r="AR25" s="2" t="s">
        <v>51</v>
      </c>
      <c r="AS25" s="2" t="s">
        <v>51</v>
      </c>
      <c r="AT25" s="2">
        <v>16</v>
      </c>
      <c r="AU25" s="2">
        <v>62.5</v>
      </c>
      <c r="AW25" s="6">
        <f>IF(AU25&gt;=50,1,0)</f>
        <v>1</v>
      </c>
      <c r="AX25" s="6">
        <f>IF(AU25&lt;50,1,0)</f>
        <v>0</v>
      </c>
      <c r="AZ25" s="6">
        <f>IF(AU25&gt;=43.75,1,0)</f>
        <v>1</v>
      </c>
      <c r="BA25" s="6">
        <f>IF(AU25&lt;50,1,0)</f>
        <v>0</v>
      </c>
      <c r="BC25" s="2">
        <f t="shared" si="0"/>
        <v>93.75</v>
      </c>
      <c r="BE25" s="2">
        <f t="shared" si="1"/>
        <v>1</v>
      </c>
      <c r="BF25" s="2">
        <f t="shared" si="2"/>
        <v>0</v>
      </c>
      <c r="BH25" s="2">
        <f>IF(BC25&lt;=90,1,0)</f>
        <v>0</v>
      </c>
      <c r="BI25" s="2">
        <f t="shared" si="3"/>
        <v>1</v>
      </c>
    </row>
    <row r="26" spans="1:61" x14ac:dyDescent="0.55000000000000004">
      <c r="A26" s="3">
        <v>9</v>
      </c>
      <c r="B26" s="2" t="s">
        <v>131</v>
      </c>
      <c r="C26" s="2" t="s">
        <v>132</v>
      </c>
      <c r="D26" s="2" t="s">
        <v>48</v>
      </c>
      <c r="E26" s="2" t="s">
        <v>133</v>
      </c>
      <c r="F26" s="2" t="s">
        <v>133</v>
      </c>
      <c r="G26" s="2" t="s">
        <v>133</v>
      </c>
      <c r="H26" s="2" t="b">
        <v>1</v>
      </c>
      <c r="I26" s="2" t="s">
        <v>50</v>
      </c>
      <c r="J26" s="2">
        <v>16.234375</v>
      </c>
      <c r="K26" s="2">
        <v>15.646875</v>
      </c>
      <c r="L26" s="2">
        <v>19.159375000000001</v>
      </c>
      <c r="M26" s="2">
        <v>10.634375</v>
      </c>
      <c r="N26" s="2">
        <v>10.334375</v>
      </c>
      <c r="O26" s="2">
        <v>12.31875</v>
      </c>
      <c r="P26" s="2">
        <v>20.668749999999999</v>
      </c>
      <c r="Q26" s="2">
        <v>19.90625</v>
      </c>
      <c r="R26" s="2">
        <v>24.05</v>
      </c>
      <c r="S26" s="2" t="b">
        <v>0</v>
      </c>
      <c r="T26" s="2">
        <v>0.40271331667261689</v>
      </c>
      <c r="U26" s="2">
        <v>0.62</v>
      </c>
      <c r="V26" s="2">
        <v>0.38</v>
      </c>
      <c r="W26" s="2">
        <v>19.00612246535551</v>
      </c>
      <c r="X26" s="2">
        <v>6.0181507426398023E-2</v>
      </c>
      <c r="Y26" s="2">
        <v>10.499965010719441</v>
      </c>
      <c r="Z26" s="2">
        <v>0</v>
      </c>
      <c r="AA26" s="2">
        <v>0</v>
      </c>
      <c r="AB26" s="2">
        <v>100</v>
      </c>
      <c r="AC26" s="2">
        <v>0</v>
      </c>
      <c r="AD26" s="2" t="b">
        <v>0</v>
      </c>
      <c r="AE26" s="2">
        <v>0.16858321487238101</v>
      </c>
      <c r="AF26" s="2">
        <v>101.89284927107281</v>
      </c>
      <c r="AG26" s="2">
        <v>6003</v>
      </c>
      <c r="AH26" s="2">
        <v>8431</v>
      </c>
      <c r="AI26" s="2">
        <v>3955</v>
      </c>
      <c r="AJ26" s="2">
        <v>16</v>
      </c>
      <c r="AK26" s="2">
        <v>26</v>
      </c>
      <c r="AL26" s="2">
        <v>58</v>
      </c>
      <c r="AM26" s="2">
        <v>44</v>
      </c>
      <c r="AN26" s="2">
        <v>47</v>
      </c>
      <c r="AO26" s="2">
        <v>54</v>
      </c>
      <c r="AP26" s="2" t="s">
        <v>51</v>
      </c>
      <c r="AQ26" s="2" t="s">
        <v>51</v>
      </c>
      <c r="AR26" s="2" t="s">
        <v>51</v>
      </c>
      <c r="AS26" s="2" t="s">
        <v>51</v>
      </c>
      <c r="AT26" s="2">
        <v>16</v>
      </c>
      <c r="AU26" s="2">
        <v>37.5</v>
      </c>
      <c r="AW26" s="6">
        <f>IF(AU26&gt;=50,1,0)</f>
        <v>0</v>
      </c>
      <c r="AX26" s="6">
        <f>IF(AU26&lt;50,1,0)</f>
        <v>1</v>
      </c>
      <c r="AZ26" s="6">
        <f>IF(AU26&gt;=43.75,1,0)</f>
        <v>0</v>
      </c>
      <c r="BA26" s="6">
        <f>IF(AU26&lt;50,1,0)</f>
        <v>1</v>
      </c>
      <c r="BC26" s="2">
        <f t="shared" si="0"/>
        <v>100</v>
      </c>
      <c r="BE26" s="2">
        <f t="shared" si="1"/>
        <v>0</v>
      </c>
      <c r="BF26" s="2">
        <f t="shared" si="2"/>
        <v>1</v>
      </c>
      <c r="BH26" s="2">
        <f>IF(BC26&lt;=90,1,0)</f>
        <v>0</v>
      </c>
      <c r="BI26" s="2">
        <f t="shared" si="3"/>
        <v>1</v>
      </c>
    </row>
    <row r="27" spans="1:61" x14ac:dyDescent="0.55000000000000004">
      <c r="A27" s="3">
        <v>10</v>
      </c>
      <c r="B27" s="2" t="s">
        <v>134</v>
      </c>
      <c r="C27" s="2" t="s">
        <v>135</v>
      </c>
      <c r="D27" s="2" t="s">
        <v>48</v>
      </c>
      <c r="E27" s="2" t="s">
        <v>69</v>
      </c>
      <c r="F27" s="2" t="s">
        <v>69</v>
      </c>
      <c r="G27" s="2" t="s">
        <v>69</v>
      </c>
      <c r="H27" s="2" t="b">
        <v>1</v>
      </c>
      <c r="I27" s="2" t="s">
        <v>50</v>
      </c>
      <c r="J27" s="2">
        <v>37.356250000000003</v>
      </c>
      <c r="K27" s="2">
        <v>36.203125</v>
      </c>
      <c r="L27" s="2">
        <v>41.653125000000003</v>
      </c>
      <c r="M27" s="2">
        <v>27.415624999999999</v>
      </c>
      <c r="N27" s="2">
        <v>26.209375000000001</v>
      </c>
      <c r="O27" s="2">
        <v>31.925000000000001</v>
      </c>
      <c r="P27" s="2">
        <v>43.493749999999999</v>
      </c>
      <c r="Q27" s="2">
        <v>42.378124999999997</v>
      </c>
      <c r="R27" s="2">
        <v>47.509374999999999</v>
      </c>
      <c r="S27" s="2" t="b">
        <v>0</v>
      </c>
      <c r="T27" s="2">
        <v>0.7670150987224158</v>
      </c>
      <c r="U27" s="2">
        <v>0.78</v>
      </c>
      <c r="V27" s="2">
        <v>0.22</v>
      </c>
      <c r="W27" s="2">
        <v>14.78860242491354</v>
      </c>
      <c r="X27" s="2">
        <v>4.333068534700657E-2</v>
      </c>
      <c r="Y27" s="2">
        <v>10.499965010719441</v>
      </c>
      <c r="Z27" s="2">
        <v>0</v>
      </c>
      <c r="AA27" s="2">
        <v>0</v>
      </c>
      <c r="AB27" s="2">
        <v>100</v>
      </c>
      <c r="AC27" s="2">
        <v>0</v>
      </c>
      <c r="AD27" s="2" t="b">
        <v>0</v>
      </c>
      <c r="AE27" s="2">
        <v>0.1623902802668139</v>
      </c>
      <c r="AF27" s="2">
        <v>101.4350262917598</v>
      </c>
      <c r="AG27" s="2">
        <v>5486</v>
      </c>
      <c r="AH27" s="2">
        <v>8119</v>
      </c>
      <c r="AI27" s="2">
        <v>3649</v>
      </c>
      <c r="AJ27" s="2">
        <v>6</v>
      </c>
      <c r="AK27" s="2">
        <v>12</v>
      </c>
      <c r="AL27" s="2">
        <v>40</v>
      </c>
      <c r="AM27" s="2">
        <v>5</v>
      </c>
      <c r="AN27" s="2">
        <v>5</v>
      </c>
      <c r="AO27" s="2">
        <v>7</v>
      </c>
      <c r="AP27" s="2" t="s">
        <v>51</v>
      </c>
      <c r="AQ27" s="2" t="s">
        <v>51</v>
      </c>
      <c r="AR27" s="2" t="s">
        <v>51</v>
      </c>
      <c r="AS27" s="2" t="s">
        <v>51</v>
      </c>
      <c r="AT27" s="2">
        <v>16</v>
      </c>
      <c r="AU27" s="2">
        <v>81.25</v>
      </c>
      <c r="AW27" s="6">
        <f>IF(AU27&gt;=50,1,0)</f>
        <v>1</v>
      </c>
      <c r="AX27" s="6">
        <f>IF(AU27&lt;50,1,0)</f>
        <v>0</v>
      </c>
      <c r="AZ27" s="6">
        <f>IF(AU27&gt;=43.75,1,0)</f>
        <v>1</v>
      </c>
      <c r="BA27" s="6">
        <f>IF(AU27&lt;50,1,0)</f>
        <v>0</v>
      </c>
      <c r="BC27" s="2">
        <f t="shared" si="0"/>
        <v>100</v>
      </c>
      <c r="BE27" s="2">
        <f t="shared" si="1"/>
        <v>0</v>
      </c>
      <c r="BF27" s="2">
        <f t="shared" si="2"/>
        <v>1</v>
      </c>
      <c r="BH27" s="2">
        <f>IF(BC27&lt;=90,1,0)</f>
        <v>0</v>
      </c>
      <c r="BI27" s="2">
        <f t="shared" si="3"/>
        <v>1</v>
      </c>
    </row>
    <row r="28" spans="1:61" x14ac:dyDescent="0.55000000000000004">
      <c r="A28" s="3">
        <v>11</v>
      </c>
      <c r="B28" s="2" t="s">
        <v>136</v>
      </c>
      <c r="C28" s="2" t="s">
        <v>137</v>
      </c>
      <c r="D28" s="2" t="s">
        <v>48</v>
      </c>
      <c r="E28" s="2" t="s">
        <v>138</v>
      </c>
      <c r="F28" s="2" t="s">
        <v>138</v>
      </c>
      <c r="G28" s="2" t="s">
        <v>139</v>
      </c>
      <c r="H28" s="2" t="b">
        <v>1</v>
      </c>
      <c r="I28" s="2" t="s">
        <v>50</v>
      </c>
      <c r="J28" s="2">
        <v>32.918750000000003</v>
      </c>
      <c r="K28" s="2">
        <v>33.043750000000003</v>
      </c>
      <c r="L28" s="2">
        <v>29.365625000000001</v>
      </c>
      <c r="M28" s="2">
        <v>23.431249999999999</v>
      </c>
      <c r="N28" s="2">
        <v>23.940625000000001</v>
      </c>
      <c r="O28" s="2">
        <v>17.840624999999999</v>
      </c>
      <c r="P28" s="2">
        <v>42.443750000000001</v>
      </c>
      <c r="Q28" s="2">
        <v>40.706249999999997</v>
      </c>
      <c r="R28" s="2">
        <v>38.515625</v>
      </c>
      <c r="S28" s="2" t="b">
        <v>0</v>
      </c>
      <c r="T28" s="2">
        <v>0.71040408732001858</v>
      </c>
      <c r="U28" s="2">
        <v>0.79</v>
      </c>
      <c r="V28" s="2">
        <v>0.21</v>
      </c>
      <c r="W28" s="2">
        <v>0.4028148897073574</v>
      </c>
      <c r="X28" s="2">
        <v>0</v>
      </c>
      <c r="Y28" s="2">
        <v>10.499965010719441</v>
      </c>
      <c r="Z28" s="2">
        <v>0</v>
      </c>
      <c r="AA28" s="2">
        <v>0</v>
      </c>
      <c r="AB28" s="2">
        <v>100</v>
      </c>
      <c r="AC28" s="2">
        <v>0</v>
      </c>
      <c r="AD28" s="2" t="b">
        <v>0</v>
      </c>
      <c r="AE28" s="2">
        <v>0.2300828529716043</v>
      </c>
      <c r="AF28" s="2">
        <v>104.3578198305992</v>
      </c>
      <c r="AG28" s="2">
        <v>687</v>
      </c>
      <c r="AH28" s="2">
        <v>8812</v>
      </c>
      <c r="AI28" s="2">
        <v>589</v>
      </c>
      <c r="AJ28" s="2">
        <v>69</v>
      </c>
      <c r="AK28" s="2">
        <v>77</v>
      </c>
      <c r="AL28" s="2">
        <v>90</v>
      </c>
      <c r="AM28" s="2">
        <v>98</v>
      </c>
      <c r="AN28" s="2">
        <v>118</v>
      </c>
      <c r="AO28" s="2">
        <v>145</v>
      </c>
      <c r="AP28" s="2" t="s">
        <v>51</v>
      </c>
      <c r="AQ28" s="2" t="s">
        <v>51</v>
      </c>
      <c r="AR28" s="2" t="s">
        <v>51</v>
      </c>
      <c r="AS28" s="2" t="s">
        <v>51</v>
      </c>
      <c r="AT28" s="2">
        <v>15</v>
      </c>
      <c r="AU28" s="2">
        <v>56.25</v>
      </c>
      <c r="AW28" s="6">
        <f>IF(AU28&gt;=50,1,0)</f>
        <v>1</v>
      </c>
      <c r="AX28" s="6">
        <f>IF(AU28&lt;50,1,0)</f>
        <v>0</v>
      </c>
      <c r="AZ28" s="6">
        <f>IF(AU28&gt;=43.75,1,0)</f>
        <v>1</v>
      </c>
      <c r="BA28" s="6">
        <f>IF(AU28&lt;50,1,0)</f>
        <v>0</v>
      </c>
      <c r="BC28" s="2">
        <f t="shared" si="0"/>
        <v>100</v>
      </c>
      <c r="BE28" s="2">
        <f t="shared" si="1"/>
        <v>0</v>
      </c>
      <c r="BF28" s="2">
        <f t="shared" si="2"/>
        <v>1</v>
      </c>
      <c r="BH28" s="2">
        <f>IF(BC28&lt;=90,1,0)</f>
        <v>0</v>
      </c>
      <c r="BI28" s="2">
        <f t="shared" si="3"/>
        <v>1</v>
      </c>
    </row>
    <row r="29" spans="1:61" x14ac:dyDescent="0.55000000000000004">
      <c r="A29" s="3">
        <v>12</v>
      </c>
      <c r="B29" s="2" t="s">
        <v>140</v>
      </c>
      <c r="C29" s="2" t="s">
        <v>141</v>
      </c>
      <c r="D29" s="2" t="s">
        <v>48</v>
      </c>
      <c r="E29" s="2" t="s">
        <v>142</v>
      </c>
      <c r="F29" s="2" t="s">
        <v>142</v>
      </c>
      <c r="G29" s="2" t="s">
        <v>142</v>
      </c>
      <c r="H29" s="2" t="b">
        <v>0</v>
      </c>
      <c r="I29" s="2" t="s">
        <v>107</v>
      </c>
      <c r="J29" s="2">
        <v>11.890625</v>
      </c>
      <c r="K29" s="2">
        <v>12.003125000000001</v>
      </c>
      <c r="L29" s="2">
        <v>11.78125</v>
      </c>
      <c r="M29" s="2">
        <v>7.8250000000000002</v>
      </c>
      <c r="N29" s="2">
        <v>8.1656250000000004</v>
      </c>
      <c r="O29" s="2">
        <v>7.5156249999999991</v>
      </c>
      <c r="P29" s="2">
        <v>13.840624999999999</v>
      </c>
      <c r="Q29" s="2">
        <v>13.953125</v>
      </c>
      <c r="R29" s="2">
        <v>14.103125</v>
      </c>
      <c r="S29" s="2" t="b">
        <v>1</v>
      </c>
      <c r="T29" s="2">
        <v>0.80229561958304052</v>
      </c>
      <c r="U29" s="2">
        <v>0.8</v>
      </c>
      <c r="V29" s="2">
        <v>0.2</v>
      </c>
      <c r="W29" s="2">
        <v>20.31085754635982</v>
      </c>
      <c r="X29" s="2">
        <v>4.8947626040137047E-2</v>
      </c>
      <c r="Y29" s="2">
        <v>10.499965010719441</v>
      </c>
      <c r="Z29" s="2">
        <v>0</v>
      </c>
      <c r="AA29" s="2">
        <v>0</v>
      </c>
      <c r="AB29" s="2">
        <v>100</v>
      </c>
      <c r="AC29" s="2">
        <v>0</v>
      </c>
      <c r="AD29" s="2" t="b">
        <v>0</v>
      </c>
      <c r="AE29" s="2">
        <v>6.0462931538344811E-2</v>
      </c>
      <c r="AF29" s="2">
        <v>101.1363707925313</v>
      </c>
      <c r="AG29" s="2">
        <v>9744</v>
      </c>
      <c r="AH29" s="2">
        <v>8185</v>
      </c>
      <c r="AI29" s="2">
        <v>4893</v>
      </c>
      <c r="AJ29" s="2">
        <v>18</v>
      </c>
      <c r="AK29" s="2">
        <v>25</v>
      </c>
      <c r="AL29" s="2">
        <v>57</v>
      </c>
      <c r="AM29" s="2">
        <v>11</v>
      </c>
      <c r="AN29" s="2">
        <v>12</v>
      </c>
      <c r="AO29" s="2">
        <v>14</v>
      </c>
      <c r="AP29" s="2" t="s">
        <v>51</v>
      </c>
      <c r="AQ29" s="2" t="s">
        <v>51</v>
      </c>
      <c r="AR29" s="2" t="s">
        <v>51</v>
      </c>
      <c r="AS29" s="2" t="s">
        <v>51</v>
      </c>
      <c r="AT29" s="2">
        <v>15</v>
      </c>
      <c r="AU29" s="2">
        <v>37.5</v>
      </c>
      <c r="AW29" s="6">
        <f>IF(AU29&gt;=50,1,0)</f>
        <v>0</v>
      </c>
      <c r="AX29" s="6">
        <f>IF(AU29&lt;50,1,0)</f>
        <v>1</v>
      </c>
      <c r="AZ29" s="6">
        <f>IF(AU29&gt;=43.75,1,0)</f>
        <v>0</v>
      </c>
      <c r="BA29" s="6">
        <f>IF(AU29&lt;50,1,0)</f>
        <v>1</v>
      </c>
      <c r="BC29" s="2">
        <f t="shared" si="0"/>
        <v>93.75</v>
      </c>
      <c r="BE29" s="2">
        <f t="shared" si="1"/>
        <v>1</v>
      </c>
      <c r="BF29" s="2">
        <f t="shared" si="2"/>
        <v>0</v>
      </c>
      <c r="BH29" s="2">
        <f>IF(BC29&lt;=90,1,0)</f>
        <v>0</v>
      </c>
      <c r="BI29" s="2">
        <f t="shared" si="3"/>
        <v>1</v>
      </c>
    </row>
    <row r="30" spans="1:61" x14ac:dyDescent="0.55000000000000004">
      <c r="A30" s="3">
        <v>13</v>
      </c>
      <c r="B30" s="2" t="s">
        <v>143</v>
      </c>
      <c r="C30" s="2" t="s">
        <v>144</v>
      </c>
      <c r="D30" s="2" t="s">
        <v>48</v>
      </c>
      <c r="E30" s="2" t="s">
        <v>145</v>
      </c>
      <c r="F30" s="2" t="s">
        <v>145</v>
      </c>
      <c r="G30" s="2" t="s">
        <v>62</v>
      </c>
      <c r="H30" s="2" t="b">
        <v>1</v>
      </c>
      <c r="I30" s="2" t="s">
        <v>50</v>
      </c>
      <c r="J30" s="2">
        <v>15.6</v>
      </c>
      <c r="K30" s="2">
        <v>14.375</v>
      </c>
      <c r="L30" s="2">
        <v>15.159375000000001</v>
      </c>
      <c r="M30" s="2">
        <v>9.9968749999999993</v>
      </c>
      <c r="N30" s="2">
        <v>8.9968749999999993</v>
      </c>
      <c r="O30" s="2">
        <v>8.546875</v>
      </c>
      <c r="P30" s="2">
        <v>19.96875</v>
      </c>
      <c r="Q30" s="2">
        <v>18.512499999999999</v>
      </c>
      <c r="R30" s="2">
        <v>19.912500000000001</v>
      </c>
      <c r="S30" s="2" t="b">
        <v>0</v>
      </c>
      <c r="T30" s="2">
        <v>0.72876269621421974</v>
      </c>
      <c r="U30" s="2">
        <v>0.84</v>
      </c>
      <c r="V30" s="2">
        <v>0.16</v>
      </c>
      <c r="W30" s="2">
        <v>10.395352382786481</v>
      </c>
      <c r="X30" s="2">
        <v>2.5677443168596489E-2</v>
      </c>
      <c r="Y30" s="2">
        <v>10.499965010719441</v>
      </c>
      <c r="Z30" s="2">
        <v>0</v>
      </c>
      <c r="AA30" s="2">
        <v>0</v>
      </c>
      <c r="AB30" s="2">
        <v>100</v>
      </c>
      <c r="AC30" s="2">
        <v>0</v>
      </c>
      <c r="AD30" s="2" t="b">
        <v>0</v>
      </c>
      <c r="AE30" s="2">
        <v>0.12153581420456031</v>
      </c>
      <c r="AF30" s="2">
        <v>102.59548474448189</v>
      </c>
      <c r="AG30" s="2">
        <v>5816</v>
      </c>
      <c r="AH30" s="2">
        <v>8331</v>
      </c>
      <c r="AI30" s="2">
        <v>3630</v>
      </c>
      <c r="AJ30" s="2">
        <v>25</v>
      </c>
      <c r="AK30" s="2">
        <v>32</v>
      </c>
      <c r="AL30" s="2">
        <v>65</v>
      </c>
      <c r="AM30" s="2">
        <v>49</v>
      </c>
      <c r="AN30" s="2">
        <v>60</v>
      </c>
      <c r="AO30" s="2">
        <v>64</v>
      </c>
      <c r="AP30" s="2" t="s">
        <v>51</v>
      </c>
      <c r="AQ30" s="2" t="s">
        <v>51</v>
      </c>
      <c r="AR30" s="2" t="s">
        <v>51</v>
      </c>
      <c r="AS30" s="2" t="s">
        <v>51</v>
      </c>
      <c r="AT30" s="2">
        <v>15</v>
      </c>
      <c r="AU30" s="2">
        <v>31.25</v>
      </c>
      <c r="AW30" s="6">
        <f>IF(AU30&gt;=50,1,0)</f>
        <v>0</v>
      </c>
      <c r="AX30" s="6">
        <f>IF(AU30&lt;50,1,0)</f>
        <v>1</v>
      </c>
      <c r="AZ30" s="6">
        <f>IF(AU30&gt;=43.75,1,0)</f>
        <v>0</v>
      </c>
      <c r="BA30" s="6">
        <f>IF(AU30&lt;50,1,0)</f>
        <v>1</v>
      </c>
      <c r="BC30" s="2">
        <f t="shared" si="0"/>
        <v>93.75</v>
      </c>
      <c r="BE30" s="2">
        <f t="shared" si="1"/>
        <v>1</v>
      </c>
      <c r="BF30" s="2">
        <f t="shared" si="2"/>
        <v>0</v>
      </c>
      <c r="BH30" s="2">
        <f>IF(BC30&lt;=90,1,0)</f>
        <v>0</v>
      </c>
      <c r="BI30" s="2">
        <f t="shared" si="3"/>
        <v>1</v>
      </c>
    </row>
    <row r="31" spans="1:61" x14ac:dyDescent="0.55000000000000004">
      <c r="A31" s="3">
        <v>14</v>
      </c>
      <c r="B31" s="2" t="s">
        <v>146</v>
      </c>
      <c r="C31" s="2" t="s">
        <v>147</v>
      </c>
      <c r="D31" s="2" t="s">
        <v>48</v>
      </c>
      <c r="E31" s="2" t="s">
        <v>148</v>
      </c>
      <c r="F31" s="2" t="s">
        <v>149</v>
      </c>
      <c r="G31" s="2" t="s">
        <v>149</v>
      </c>
      <c r="H31" s="2" t="b">
        <v>1</v>
      </c>
      <c r="I31" s="2" t="s">
        <v>50</v>
      </c>
      <c r="J31" s="2">
        <v>26.856249999999999</v>
      </c>
      <c r="K31" s="2">
        <v>27.246874999999999</v>
      </c>
      <c r="L31" s="2">
        <v>27.196874999999999</v>
      </c>
      <c r="M31" s="2">
        <v>17.778124999999999</v>
      </c>
      <c r="N31" s="2">
        <v>18.653124999999999</v>
      </c>
      <c r="O31" s="2">
        <v>16.443750000000001</v>
      </c>
      <c r="P31" s="2">
        <v>32.646874999999987</v>
      </c>
      <c r="Q31" s="2">
        <v>32.799999999999997</v>
      </c>
      <c r="R31" s="2">
        <v>34.203125</v>
      </c>
      <c r="S31" s="2" t="b">
        <v>0</v>
      </c>
      <c r="T31" s="2">
        <v>0.77977919814061591</v>
      </c>
      <c r="U31" s="2">
        <v>0.88</v>
      </c>
      <c r="V31" s="2">
        <v>0.12</v>
      </c>
      <c r="W31" s="2">
        <v>18.02075058376062</v>
      </c>
      <c r="X31" s="2">
        <v>2.4072602970559211E-3</v>
      </c>
      <c r="Y31" s="2">
        <v>10.499965010719441</v>
      </c>
      <c r="Z31" s="2">
        <v>0</v>
      </c>
      <c r="AA31" s="2">
        <v>0</v>
      </c>
      <c r="AB31" s="2">
        <v>100</v>
      </c>
      <c r="AC31" s="2">
        <v>0</v>
      </c>
      <c r="AD31" s="2" t="b">
        <v>0</v>
      </c>
      <c r="AE31" s="2">
        <v>4.6947026309873283E-2</v>
      </c>
      <c r="AF31" s="2">
        <v>100.1050096035769</v>
      </c>
      <c r="AG31" s="2">
        <v>10298</v>
      </c>
      <c r="AH31" s="2">
        <v>7959</v>
      </c>
      <c r="AI31" s="2">
        <v>4750</v>
      </c>
      <c r="AJ31" s="2">
        <v>2</v>
      </c>
      <c r="AK31" s="2">
        <v>8</v>
      </c>
      <c r="AL31" s="2">
        <v>38</v>
      </c>
      <c r="AM31" s="2">
        <v>0</v>
      </c>
      <c r="AN31" s="2">
        <v>0</v>
      </c>
      <c r="AO31" s="2">
        <v>0</v>
      </c>
      <c r="AP31" s="2" t="s">
        <v>51</v>
      </c>
      <c r="AQ31" s="2" t="s">
        <v>51</v>
      </c>
      <c r="AR31" s="2" t="s">
        <v>51</v>
      </c>
      <c r="AS31" s="2" t="s">
        <v>51</v>
      </c>
      <c r="AT31" s="2">
        <v>15</v>
      </c>
      <c r="AU31" s="2">
        <v>75</v>
      </c>
      <c r="AW31" s="6">
        <f>IF(AU31&gt;=50,1,0)</f>
        <v>1</v>
      </c>
      <c r="AX31" s="6">
        <f>IF(AU31&lt;50,1,0)</f>
        <v>0</v>
      </c>
      <c r="AZ31" s="6">
        <f>IF(AU31&gt;=43.75,1,0)</f>
        <v>1</v>
      </c>
      <c r="BA31" s="6">
        <f>IF(AU31&lt;50,1,0)</f>
        <v>0</v>
      </c>
      <c r="BC31" s="2">
        <f t="shared" si="0"/>
        <v>93.75</v>
      </c>
      <c r="BE31" s="2">
        <f t="shared" si="1"/>
        <v>1</v>
      </c>
      <c r="BF31" s="2">
        <f t="shared" si="2"/>
        <v>0</v>
      </c>
      <c r="BH31" s="2">
        <f>IF(BC31&lt;=90,1,0)</f>
        <v>0</v>
      </c>
      <c r="BI31" s="2">
        <f t="shared" si="3"/>
        <v>1</v>
      </c>
    </row>
    <row r="32" spans="1:61" x14ac:dyDescent="0.55000000000000004">
      <c r="A32" s="3">
        <v>15</v>
      </c>
      <c r="B32" s="2" t="s">
        <v>150</v>
      </c>
      <c r="C32" s="2" t="s">
        <v>151</v>
      </c>
      <c r="D32" s="2" t="s">
        <v>48</v>
      </c>
      <c r="E32" s="2" t="s">
        <v>152</v>
      </c>
      <c r="F32" s="2" t="s">
        <v>152</v>
      </c>
      <c r="G32" s="2" t="s">
        <v>152</v>
      </c>
      <c r="H32" s="2" t="b">
        <v>1</v>
      </c>
      <c r="I32" s="2" t="s">
        <v>50</v>
      </c>
      <c r="J32" s="2">
        <v>16.793749999999999</v>
      </c>
      <c r="K32" s="2">
        <v>16.193750000000001</v>
      </c>
      <c r="L32" s="2">
        <v>19.521875000000001</v>
      </c>
      <c r="M32" s="2">
        <v>11.009375</v>
      </c>
      <c r="N32" s="2">
        <v>10.606249999999999</v>
      </c>
      <c r="O32" s="2">
        <v>12.768750000000001</v>
      </c>
      <c r="P32" s="2">
        <v>21.293749999999999</v>
      </c>
      <c r="Q32" s="2">
        <v>20.462499999999999</v>
      </c>
      <c r="R32" s="2">
        <v>24.709375000000001</v>
      </c>
      <c r="S32" s="2" t="b">
        <v>0</v>
      </c>
      <c r="T32" s="2">
        <v>0.42412683275718199</v>
      </c>
      <c r="U32" s="2">
        <v>0.64</v>
      </c>
      <c r="V32" s="2">
        <v>0.36</v>
      </c>
      <c r="W32" s="2">
        <v>6.197892844819977</v>
      </c>
      <c r="X32" s="2">
        <v>2.7282283366633769E-2</v>
      </c>
      <c r="Y32" s="2">
        <v>10.499965010719441</v>
      </c>
      <c r="Z32" s="2">
        <v>0</v>
      </c>
      <c r="AA32" s="2">
        <v>0</v>
      </c>
      <c r="AB32" s="2">
        <v>100</v>
      </c>
      <c r="AC32" s="2">
        <v>0</v>
      </c>
      <c r="AD32" s="2" t="b">
        <v>0</v>
      </c>
      <c r="AE32" s="2">
        <v>0.18991756851741851</v>
      </c>
      <c r="AF32" s="2">
        <v>101.9152051387009</v>
      </c>
      <c r="AG32" s="2">
        <v>4204</v>
      </c>
      <c r="AH32" s="2">
        <v>8531</v>
      </c>
      <c r="AI32" s="2">
        <v>3017</v>
      </c>
      <c r="AJ32" s="2">
        <v>23</v>
      </c>
      <c r="AK32" s="2">
        <v>27</v>
      </c>
      <c r="AL32" s="2">
        <v>48</v>
      </c>
      <c r="AM32" s="2">
        <v>86</v>
      </c>
      <c r="AN32" s="2">
        <v>112</v>
      </c>
      <c r="AO32" s="2">
        <v>128</v>
      </c>
      <c r="AP32" s="2" t="s">
        <v>51</v>
      </c>
      <c r="AQ32" s="2" t="s">
        <v>51</v>
      </c>
      <c r="AR32" s="2" t="s">
        <v>51</v>
      </c>
      <c r="AS32" s="2" t="s">
        <v>51</v>
      </c>
      <c r="AT32" s="2">
        <v>16</v>
      </c>
      <c r="AU32" s="2">
        <v>43.75</v>
      </c>
      <c r="AW32" s="6">
        <f>IF(AU32&gt;=50,1,0)</f>
        <v>0</v>
      </c>
      <c r="AX32" s="6">
        <f>IF(AU32&lt;50,1,0)</f>
        <v>1</v>
      </c>
      <c r="AZ32" s="6">
        <f>IF(AU32&gt;=43.75,1,0)</f>
        <v>1</v>
      </c>
      <c r="BA32" s="6">
        <f>IF(AU32&lt;50,1,0)</f>
        <v>1</v>
      </c>
      <c r="BC32" s="2">
        <f t="shared" si="0"/>
        <v>93.75</v>
      </c>
      <c r="BE32" s="2">
        <f t="shared" si="1"/>
        <v>1</v>
      </c>
      <c r="BF32" s="2">
        <f t="shared" si="2"/>
        <v>0</v>
      </c>
      <c r="BH32" s="2">
        <f>IF(BC32&lt;=90,1,0)</f>
        <v>0</v>
      </c>
      <c r="BI32" s="2">
        <f t="shared" si="3"/>
        <v>1</v>
      </c>
    </row>
    <row r="33" spans="1:61" x14ac:dyDescent="0.55000000000000004">
      <c r="A33" s="3">
        <v>16</v>
      </c>
      <c r="B33" s="2" t="s">
        <v>153</v>
      </c>
      <c r="C33" s="2" t="s">
        <v>154</v>
      </c>
      <c r="D33" s="2" t="s">
        <v>48</v>
      </c>
      <c r="E33" s="2" t="s">
        <v>155</v>
      </c>
      <c r="F33" s="2" t="s">
        <v>155</v>
      </c>
      <c r="G33" s="2" t="s">
        <v>155</v>
      </c>
      <c r="H33" s="2" t="b">
        <v>1</v>
      </c>
      <c r="I33" s="2" t="s">
        <v>50</v>
      </c>
      <c r="J33" s="2">
        <v>17.012499999999999</v>
      </c>
      <c r="K33" s="2">
        <v>16.434374999999999</v>
      </c>
      <c r="L33" s="2">
        <v>20.321874999999999</v>
      </c>
      <c r="M33" s="2">
        <v>11.721875000000001</v>
      </c>
      <c r="N33" s="2">
        <v>11.384375</v>
      </c>
      <c r="O33" s="2">
        <v>13.53125</v>
      </c>
      <c r="P33" s="2">
        <v>21.762499999999999</v>
      </c>
      <c r="Q33" s="2">
        <v>20.837499999999999</v>
      </c>
      <c r="R33" s="2">
        <v>25.8</v>
      </c>
      <c r="S33" s="2" t="b">
        <v>0</v>
      </c>
      <c r="T33" s="2">
        <v>0.70317421856069784</v>
      </c>
      <c r="U33" s="2">
        <v>0.75</v>
      </c>
      <c r="V33" s="2">
        <v>0.25</v>
      </c>
      <c r="W33" s="2">
        <v>8.0779631368206513</v>
      </c>
      <c r="X33" s="2">
        <v>1.20363014852796E-2</v>
      </c>
      <c r="Y33" s="2">
        <v>10.499965010719441</v>
      </c>
      <c r="Z33" s="2">
        <v>0</v>
      </c>
      <c r="AA33" s="2">
        <v>0</v>
      </c>
      <c r="AB33" s="2">
        <v>100</v>
      </c>
      <c r="AC33" s="2">
        <v>0</v>
      </c>
      <c r="AD33" s="2" t="b">
        <v>0</v>
      </c>
      <c r="AE33" s="2">
        <v>0.16018690086692911</v>
      </c>
      <c r="AF33" s="2">
        <v>103.0929815170503</v>
      </c>
      <c r="AG33" s="2">
        <v>4766</v>
      </c>
      <c r="AH33" s="2">
        <v>8568</v>
      </c>
      <c r="AI33" s="2">
        <v>3407</v>
      </c>
      <c r="AJ33" s="2">
        <v>29</v>
      </c>
      <c r="AK33" s="2">
        <v>50</v>
      </c>
      <c r="AL33" s="2">
        <v>76</v>
      </c>
      <c r="AM33" s="2">
        <v>48</v>
      </c>
      <c r="AN33" s="2">
        <v>55</v>
      </c>
      <c r="AO33" s="2">
        <v>61</v>
      </c>
      <c r="AP33" s="2" t="s">
        <v>51</v>
      </c>
      <c r="AQ33" s="2" t="s">
        <v>51</v>
      </c>
      <c r="AR33" s="2" t="s">
        <v>51</v>
      </c>
      <c r="AS33" s="2" t="s">
        <v>51</v>
      </c>
      <c r="AT33" s="2">
        <v>16</v>
      </c>
      <c r="AU33" s="2">
        <v>43.75</v>
      </c>
      <c r="AW33" s="6">
        <f>IF(AU33&gt;=50,1,0)</f>
        <v>0</v>
      </c>
      <c r="AX33" s="6">
        <f>IF(AU33&lt;50,1,0)</f>
        <v>1</v>
      </c>
      <c r="AZ33" s="6">
        <f>IF(AU33&gt;=43.75,1,0)</f>
        <v>1</v>
      </c>
      <c r="BA33" s="6">
        <f>IF(AU33&lt;50,1,0)</f>
        <v>1</v>
      </c>
      <c r="BC33" s="2">
        <f t="shared" si="0"/>
        <v>100</v>
      </c>
      <c r="BE33" s="2">
        <f t="shared" si="1"/>
        <v>0</v>
      </c>
      <c r="BF33" s="2">
        <f t="shared" si="2"/>
        <v>1</v>
      </c>
      <c r="BH33" s="2">
        <f>IF(BC33&lt;=90,1,0)</f>
        <v>0</v>
      </c>
      <c r="BI33" s="2">
        <f t="shared" si="3"/>
        <v>1</v>
      </c>
    </row>
    <row r="34" spans="1:61" x14ac:dyDescent="0.55000000000000004">
      <c r="A34" s="3">
        <v>17</v>
      </c>
      <c r="B34" s="2" t="s">
        <v>156</v>
      </c>
      <c r="C34" s="2" t="s">
        <v>157</v>
      </c>
      <c r="D34" s="2" t="s">
        <v>48</v>
      </c>
      <c r="E34" s="2" t="s">
        <v>148</v>
      </c>
      <c r="F34" s="2" t="s">
        <v>149</v>
      </c>
      <c r="G34" s="2" t="s">
        <v>149</v>
      </c>
      <c r="H34" s="2" t="b">
        <v>1</v>
      </c>
      <c r="I34" s="2" t="s">
        <v>50</v>
      </c>
      <c r="J34" s="2">
        <v>26.856249999999999</v>
      </c>
      <c r="K34" s="2">
        <v>27.246874999999999</v>
      </c>
      <c r="L34" s="2">
        <v>27.196874999999999</v>
      </c>
      <c r="M34" s="2">
        <v>17.778124999999999</v>
      </c>
      <c r="N34" s="2">
        <v>18.653124999999999</v>
      </c>
      <c r="O34" s="2">
        <v>16.443750000000001</v>
      </c>
      <c r="P34" s="2">
        <v>32.646874999999987</v>
      </c>
      <c r="Q34" s="2">
        <v>32.799999999999997</v>
      </c>
      <c r="R34" s="2">
        <v>34.203125</v>
      </c>
      <c r="S34" s="2" t="b">
        <v>0</v>
      </c>
      <c r="T34" s="2">
        <v>0.77977919814061591</v>
      </c>
      <c r="U34" s="2">
        <v>0.85</v>
      </c>
      <c r="V34" s="2">
        <v>0.15</v>
      </c>
      <c r="W34" s="2">
        <v>18.02075058376062</v>
      </c>
      <c r="X34" s="2">
        <v>2.4072602970559211E-3</v>
      </c>
      <c r="Y34" s="2">
        <v>10.499965010719441</v>
      </c>
      <c r="Z34" s="2">
        <v>0</v>
      </c>
      <c r="AA34" s="2">
        <v>0</v>
      </c>
      <c r="AB34" s="2">
        <v>100</v>
      </c>
      <c r="AC34" s="2">
        <v>0</v>
      </c>
      <c r="AD34" s="2" t="b">
        <v>0</v>
      </c>
      <c r="AE34" s="2">
        <v>4.6947026309873283E-2</v>
      </c>
      <c r="AF34" s="2">
        <v>100.1050096035769</v>
      </c>
      <c r="AG34" s="2">
        <v>10298</v>
      </c>
      <c r="AH34" s="2">
        <v>7959</v>
      </c>
      <c r="AI34" s="2">
        <v>4750</v>
      </c>
      <c r="AJ34" s="2">
        <v>2</v>
      </c>
      <c r="AK34" s="2">
        <v>11</v>
      </c>
      <c r="AL34" s="2">
        <v>38</v>
      </c>
      <c r="AM34" s="2">
        <v>0</v>
      </c>
      <c r="AN34" s="2">
        <v>0</v>
      </c>
      <c r="AO34" s="2">
        <v>0</v>
      </c>
      <c r="AP34" s="2" t="s">
        <v>51</v>
      </c>
      <c r="AQ34" s="2" t="s">
        <v>51</v>
      </c>
      <c r="AR34" s="2" t="s">
        <v>51</v>
      </c>
      <c r="AS34" s="2" t="s">
        <v>51</v>
      </c>
      <c r="AT34" s="2">
        <v>15</v>
      </c>
      <c r="AU34" s="2">
        <v>75</v>
      </c>
      <c r="AW34" s="6">
        <f>IF(AU34&gt;=50,1,0)</f>
        <v>1</v>
      </c>
      <c r="AX34" s="6">
        <f>IF(AU34&lt;50,1,0)</f>
        <v>0</v>
      </c>
      <c r="AZ34" s="6">
        <f>IF(AU34&gt;=43.75,1,0)</f>
        <v>1</v>
      </c>
      <c r="BA34" s="6">
        <f>IF(AU34&lt;50,1,0)</f>
        <v>0</v>
      </c>
      <c r="BC34" s="2">
        <f t="shared" si="0"/>
        <v>100</v>
      </c>
      <c r="BE34" s="2">
        <f t="shared" si="1"/>
        <v>0</v>
      </c>
      <c r="BF34" s="2">
        <f t="shared" si="2"/>
        <v>1</v>
      </c>
      <c r="BH34" s="2">
        <f>IF(BC34&lt;=90,1,0)</f>
        <v>0</v>
      </c>
      <c r="BI34" s="2">
        <f t="shared" si="3"/>
        <v>1</v>
      </c>
    </row>
    <row r="35" spans="1:61" x14ac:dyDescent="0.55000000000000004">
      <c r="A35" s="3">
        <v>18</v>
      </c>
      <c r="B35" s="2" t="s">
        <v>158</v>
      </c>
      <c r="C35" s="2" t="s">
        <v>159</v>
      </c>
      <c r="D35" s="2" t="s">
        <v>48</v>
      </c>
      <c r="E35" s="2" t="s">
        <v>160</v>
      </c>
      <c r="F35" s="2" t="s">
        <v>160</v>
      </c>
      <c r="G35" s="2" t="s">
        <v>160</v>
      </c>
      <c r="H35" s="2" t="b">
        <v>1</v>
      </c>
      <c r="I35" s="2" t="s">
        <v>50</v>
      </c>
      <c r="J35" s="2">
        <v>30.540624999999999</v>
      </c>
      <c r="K35" s="2">
        <v>29.362500000000001</v>
      </c>
      <c r="L35" s="2">
        <v>34.596874999999997</v>
      </c>
      <c r="M35" s="2">
        <v>20.831250000000001</v>
      </c>
      <c r="N35" s="2">
        <v>19.956250000000001</v>
      </c>
      <c r="O35" s="2">
        <v>24.393750000000001</v>
      </c>
      <c r="P35" s="2">
        <v>36.924999999999997</v>
      </c>
      <c r="Q35" s="2">
        <v>35.856250000000003</v>
      </c>
      <c r="R35" s="2">
        <v>40.759374999999999</v>
      </c>
      <c r="S35" s="2" t="b">
        <v>0</v>
      </c>
      <c r="T35" s="2">
        <v>0.71659495290150022</v>
      </c>
      <c r="U35" s="2">
        <v>0.83</v>
      </c>
      <c r="V35" s="2">
        <v>0.17</v>
      </c>
      <c r="W35" s="2">
        <v>13.80082328302159</v>
      </c>
      <c r="X35" s="2">
        <v>0.36429872495446258</v>
      </c>
      <c r="Y35" s="2">
        <v>10.499965010719441</v>
      </c>
      <c r="Z35" s="2">
        <v>0</v>
      </c>
      <c r="AA35" s="2">
        <v>0</v>
      </c>
      <c r="AB35" s="2">
        <v>100</v>
      </c>
      <c r="AC35" s="2">
        <v>0</v>
      </c>
      <c r="AD35" s="2" t="b">
        <v>0</v>
      </c>
      <c r="AE35" s="2">
        <v>0.18123432926995769</v>
      </c>
      <c r="AF35" s="2">
        <v>105.3740671935514</v>
      </c>
      <c r="AG35" s="2">
        <v>5847</v>
      </c>
      <c r="AH35" s="2">
        <v>8700</v>
      </c>
      <c r="AI35" s="2">
        <v>3749</v>
      </c>
      <c r="AJ35" s="2">
        <v>14</v>
      </c>
      <c r="AK35" s="2">
        <v>23</v>
      </c>
      <c r="AL35" s="2">
        <v>48</v>
      </c>
      <c r="AM35" s="2">
        <v>24</v>
      </c>
      <c r="AN35" s="2">
        <v>25</v>
      </c>
      <c r="AO35" s="2">
        <v>28</v>
      </c>
      <c r="AP35" s="2" t="s">
        <v>51</v>
      </c>
      <c r="AQ35" s="2" t="s">
        <v>51</v>
      </c>
      <c r="AR35" s="2" t="s">
        <v>51</v>
      </c>
      <c r="AS35" s="2" t="s">
        <v>51</v>
      </c>
      <c r="AT35" s="2">
        <v>16</v>
      </c>
      <c r="AU35" s="2">
        <v>87.5</v>
      </c>
      <c r="AW35" s="6">
        <f>IF(AU35&gt;=50,1,0)</f>
        <v>1</v>
      </c>
      <c r="AX35" s="6">
        <f>IF(AU35&lt;50,1,0)</f>
        <v>0</v>
      </c>
      <c r="AZ35" s="6">
        <f>IF(AU35&gt;=43.75,1,0)</f>
        <v>1</v>
      </c>
      <c r="BA35" s="6">
        <f>IF(AU35&lt;50,1,0)</f>
        <v>0</v>
      </c>
      <c r="BC35" s="2">
        <f t="shared" si="0"/>
        <v>93.75</v>
      </c>
      <c r="BE35" s="2">
        <f t="shared" si="1"/>
        <v>1</v>
      </c>
      <c r="BF35" s="2">
        <f t="shared" si="2"/>
        <v>0</v>
      </c>
      <c r="BH35" s="2">
        <f>IF(BC35&lt;=90,1,0)</f>
        <v>0</v>
      </c>
      <c r="BI35" s="2">
        <f t="shared" si="3"/>
        <v>1</v>
      </c>
    </row>
    <row r="36" spans="1:61" x14ac:dyDescent="0.55000000000000004">
      <c r="A36" s="3">
        <v>19</v>
      </c>
      <c r="B36" s="2" t="s">
        <v>161</v>
      </c>
      <c r="C36" s="2" t="s">
        <v>162</v>
      </c>
      <c r="D36" s="2" t="s">
        <v>48</v>
      </c>
      <c r="E36" s="2" t="s">
        <v>163</v>
      </c>
      <c r="F36" s="2" t="s">
        <v>163</v>
      </c>
      <c r="G36" s="2" t="s">
        <v>163</v>
      </c>
      <c r="H36" s="2" t="b">
        <v>1</v>
      </c>
      <c r="I36" s="2" t="s">
        <v>50</v>
      </c>
      <c r="J36" s="2">
        <v>29.003125000000001</v>
      </c>
      <c r="K36" s="2">
        <v>24.903124999999999</v>
      </c>
      <c r="L36" s="2">
        <v>26.746874999999999</v>
      </c>
      <c r="M36" s="2">
        <v>18.196874999999999</v>
      </c>
      <c r="N36" s="2">
        <v>14.231249999999999</v>
      </c>
      <c r="O36" s="2">
        <v>13.762499999999999</v>
      </c>
      <c r="P36" s="2">
        <v>36.553124999999987</v>
      </c>
      <c r="Q36" s="2">
        <v>31.665624999999999</v>
      </c>
      <c r="R36" s="2">
        <v>34.996875000000003</v>
      </c>
      <c r="S36" s="2" t="b">
        <v>0</v>
      </c>
      <c r="T36" s="2">
        <v>0.77058687079563903</v>
      </c>
      <c r="U36" s="2">
        <v>0.83</v>
      </c>
      <c r="V36" s="2">
        <v>0.17</v>
      </c>
      <c r="W36" s="2">
        <v>7.4625069208733548</v>
      </c>
      <c r="X36" s="2">
        <v>0</v>
      </c>
      <c r="Y36" s="2">
        <v>10.499965010719441</v>
      </c>
      <c r="Z36" s="2">
        <v>0</v>
      </c>
      <c r="AA36" s="2">
        <v>0</v>
      </c>
      <c r="AB36" s="2">
        <v>100</v>
      </c>
      <c r="AC36" s="2">
        <v>0</v>
      </c>
      <c r="AD36" s="2" t="b">
        <v>0</v>
      </c>
      <c r="AE36" s="2">
        <v>0.11633515788778349</v>
      </c>
      <c r="AF36" s="2">
        <v>103.2082244403161</v>
      </c>
      <c r="AG36" s="2">
        <v>4279</v>
      </c>
      <c r="AH36" s="2">
        <v>8463</v>
      </c>
      <c r="AI36" s="2">
        <v>3202</v>
      </c>
      <c r="AJ36" s="2">
        <v>30</v>
      </c>
      <c r="AK36" s="2">
        <v>35</v>
      </c>
      <c r="AL36" s="2">
        <v>48</v>
      </c>
      <c r="AM36" s="2">
        <v>41</v>
      </c>
      <c r="AN36" s="2">
        <v>47</v>
      </c>
      <c r="AO36" s="2">
        <v>51</v>
      </c>
      <c r="AP36" s="2" t="s">
        <v>51</v>
      </c>
      <c r="AQ36" s="2" t="s">
        <v>51</v>
      </c>
      <c r="AR36" s="2" t="s">
        <v>51</v>
      </c>
      <c r="AS36" s="2" t="s">
        <v>51</v>
      </c>
      <c r="AT36" s="2">
        <v>16</v>
      </c>
      <c r="AU36" s="2">
        <v>68.75</v>
      </c>
      <c r="AW36" s="6">
        <f>IF(AU36&gt;=50,1,0)</f>
        <v>1</v>
      </c>
      <c r="AX36" s="6">
        <f>IF(AU36&lt;50,1,0)</f>
        <v>0</v>
      </c>
      <c r="AZ36" s="6">
        <f>IF(AU36&gt;=43.75,1,0)</f>
        <v>1</v>
      </c>
      <c r="BA36" s="6">
        <f>IF(AU36&lt;50,1,0)</f>
        <v>0</v>
      </c>
      <c r="BC36" s="2">
        <f t="shared" si="0"/>
        <v>100</v>
      </c>
      <c r="BE36" s="2">
        <f t="shared" si="1"/>
        <v>0</v>
      </c>
      <c r="BF36" s="2">
        <f t="shared" si="2"/>
        <v>1</v>
      </c>
      <c r="BH36" s="2">
        <f>IF(BC36&lt;=90,1,0)</f>
        <v>0</v>
      </c>
      <c r="BI36" s="2">
        <f t="shared" si="3"/>
        <v>1</v>
      </c>
    </row>
    <row r="37" spans="1:61" x14ac:dyDescent="0.55000000000000004">
      <c r="A37" s="3">
        <v>20</v>
      </c>
      <c r="B37" s="2" t="s">
        <v>164</v>
      </c>
      <c r="C37" s="2" t="s">
        <v>165</v>
      </c>
      <c r="D37" s="2" t="s">
        <v>48</v>
      </c>
      <c r="E37" s="2" t="s">
        <v>166</v>
      </c>
      <c r="F37" s="2" t="s">
        <v>166</v>
      </c>
      <c r="G37" s="2" t="s">
        <v>62</v>
      </c>
      <c r="H37" s="2" t="b">
        <v>1</v>
      </c>
      <c r="I37" s="2" t="s">
        <v>50</v>
      </c>
      <c r="J37" s="2">
        <v>18.153124999999999</v>
      </c>
      <c r="K37" s="2">
        <v>16.7</v>
      </c>
      <c r="L37" s="2">
        <v>17.193750000000001</v>
      </c>
      <c r="M37" s="2">
        <v>11.55625</v>
      </c>
      <c r="N37" s="2">
        <v>10.359375</v>
      </c>
      <c r="O37" s="2">
        <v>9.1875</v>
      </c>
      <c r="P37" s="2">
        <v>23.009374999999999</v>
      </c>
      <c r="Q37" s="2">
        <v>21.328125</v>
      </c>
      <c r="R37" s="2">
        <v>22.65</v>
      </c>
      <c r="S37" s="2" t="b">
        <v>0</v>
      </c>
      <c r="T37" s="2">
        <v>0.68681656223123233</v>
      </c>
      <c r="U37" s="2">
        <v>0.75</v>
      </c>
      <c r="V37" s="2">
        <v>0.25</v>
      </c>
      <c r="W37" s="2">
        <v>6.4305946735353823</v>
      </c>
      <c r="X37" s="2">
        <v>2.888712356467105E-2</v>
      </c>
      <c r="Y37" s="2">
        <v>10.499965010719441</v>
      </c>
      <c r="Z37" s="2">
        <v>0</v>
      </c>
      <c r="AA37" s="2">
        <v>0</v>
      </c>
      <c r="AB37" s="2">
        <v>100</v>
      </c>
      <c r="AC37" s="2">
        <v>0</v>
      </c>
      <c r="AD37" s="2" t="b">
        <v>0</v>
      </c>
      <c r="AE37" s="2">
        <v>0.1618378885378236</v>
      </c>
      <c r="AF37" s="2">
        <v>102.6943543562455</v>
      </c>
      <c r="AG37" s="2">
        <v>4584</v>
      </c>
      <c r="AH37" s="2">
        <v>8525</v>
      </c>
      <c r="AI37" s="2">
        <v>3212</v>
      </c>
      <c r="AJ37" s="2">
        <v>43</v>
      </c>
      <c r="AK37" s="2">
        <v>53</v>
      </c>
      <c r="AL37" s="2">
        <v>79</v>
      </c>
      <c r="AM37" s="2">
        <v>73</v>
      </c>
      <c r="AN37" s="2">
        <v>79</v>
      </c>
      <c r="AO37" s="2">
        <v>87</v>
      </c>
      <c r="AP37" s="2" t="s">
        <v>51</v>
      </c>
      <c r="AQ37" s="2" t="s">
        <v>51</v>
      </c>
      <c r="AR37" s="2" t="s">
        <v>51</v>
      </c>
      <c r="AS37" s="2" t="s">
        <v>51</v>
      </c>
      <c r="AT37" s="2">
        <v>15</v>
      </c>
      <c r="AU37" s="2">
        <v>37.5</v>
      </c>
      <c r="AW37" s="6">
        <f>IF(AU37&gt;=50,1,0)</f>
        <v>0</v>
      </c>
      <c r="AX37" s="6">
        <f>IF(AU37&lt;50,1,0)</f>
        <v>1</v>
      </c>
      <c r="AZ37" s="6">
        <f>IF(AU37&gt;=43.75,1,0)</f>
        <v>0</v>
      </c>
      <c r="BA37" s="6">
        <f>IF(AU37&lt;50,1,0)</f>
        <v>1</v>
      </c>
      <c r="BC37" s="2">
        <f t="shared" si="0"/>
        <v>100</v>
      </c>
      <c r="BE37" s="2">
        <f t="shared" si="1"/>
        <v>0</v>
      </c>
      <c r="BF37" s="2">
        <f t="shared" si="2"/>
        <v>1</v>
      </c>
      <c r="BH37" s="2">
        <f>IF(BC37&lt;=90,1,0)</f>
        <v>0</v>
      </c>
      <c r="BI37" s="2">
        <f t="shared" si="3"/>
        <v>1</v>
      </c>
    </row>
    <row r="38" spans="1:61" x14ac:dyDescent="0.55000000000000004">
      <c r="A38" s="3">
        <v>21</v>
      </c>
      <c r="B38" s="2" t="s">
        <v>167</v>
      </c>
      <c r="C38" s="2" t="s">
        <v>168</v>
      </c>
      <c r="D38" s="2" t="s">
        <v>48</v>
      </c>
      <c r="E38" s="2" t="s">
        <v>169</v>
      </c>
      <c r="F38" s="2" t="s">
        <v>169</v>
      </c>
      <c r="G38" s="2" t="s">
        <v>169</v>
      </c>
      <c r="H38" s="2" t="b">
        <v>1</v>
      </c>
      <c r="I38" s="2" t="s">
        <v>50</v>
      </c>
      <c r="J38" s="2">
        <v>38.834375000000001</v>
      </c>
      <c r="K38" s="2">
        <v>37.881250000000001</v>
      </c>
      <c r="L38" s="2">
        <v>42.190624999999997</v>
      </c>
      <c r="M38" s="2">
        <v>30.221875000000001</v>
      </c>
      <c r="N38" s="2">
        <v>29.159375000000001</v>
      </c>
      <c r="O38" s="2">
        <v>33.940624999999997</v>
      </c>
      <c r="P38" s="2">
        <v>44.040624999999999</v>
      </c>
      <c r="Q38" s="2">
        <v>43.143749999999997</v>
      </c>
      <c r="R38" s="2">
        <v>47.037500000000001</v>
      </c>
      <c r="S38" s="2" t="b">
        <v>0</v>
      </c>
      <c r="T38" s="2">
        <v>0.71079571893904137</v>
      </c>
      <c r="U38" s="2">
        <v>0.83</v>
      </c>
      <c r="V38" s="2">
        <v>0.17</v>
      </c>
      <c r="W38" s="2">
        <v>3.8788987586561068</v>
      </c>
      <c r="X38" s="2">
        <v>0.81686366080097572</v>
      </c>
      <c r="Y38" s="2">
        <v>10.499965010719441</v>
      </c>
      <c r="Z38" s="2">
        <v>0</v>
      </c>
      <c r="AA38" s="2">
        <v>0</v>
      </c>
      <c r="AB38" s="2">
        <v>100</v>
      </c>
      <c r="AC38" s="2">
        <v>0</v>
      </c>
      <c r="AD38" s="2" t="b">
        <v>0</v>
      </c>
      <c r="AE38" s="2">
        <v>0.1845900648354098</v>
      </c>
      <c r="AF38" s="2">
        <v>108.59960955949499</v>
      </c>
      <c r="AG38" s="2">
        <v>4584</v>
      </c>
      <c r="AH38" s="2">
        <v>9282</v>
      </c>
      <c r="AI38" s="2">
        <v>3415</v>
      </c>
      <c r="AJ38" s="2">
        <v>17</v>
      </c>
      <c r="AK38" s="2">
        <v>21</v>
      </c>
      <c r="AL38" s="2">
        <v>30</v>
      </c>
      <c r="AM38" s="2">
        <v>65</v>
      </c>
      <c r="AN38" s="2">
        <v>71</v>
      </c>
      <c r="AO38" s="2">
        <v>76</v>
      </c>
      <c r="AP38" s="2" t="s">
        <v>51</v>
      </c>
      <c r="AQ38" s="2" t="s">
        <v>51</v>
      </c>
      <c r="AR38" s="2" t="s">
        <v>51</v>
      </c>
      <c r="AS38" s="2" t="s">
        <v>51</v>
      </c>
      <c r="AT38" s="2">
        <v>16</v>
      </c>
      <c r="AU38" s="2">
        <v>81.25</v>
      </c>
      <c r="AW38" s="6">
        <f>IF(AU38&gt;=50,1,0)</f>
        <v>1</v>
      </c>
      <c r="AX38" s="6">
        <f>IF(AU38&lt;50,1,0)</f>
        <v>0</v>
      </c>
      <c r="AZ38" s="6">
        <f>IF(AU38&gt;=43.75,1,0)</f>
        <v>1</v>
      </c>
      <c r="BA38" s="6">
        <f>IF(AU38&lt;50,1,0)</f>
        <v>0</v>
      </c>
      <c r="BC38" s="2">
        <f t="shared" si="0"/>
        <v>93.75</v>
      </c>
      <c r="BE38" s="2">
        <f t="shared" si="1"/>
        <v>1</v>
      </c>
      <c r="BF38" s="2">
        <f t="shared" si="2"/>
        <v>0</v>
      </c>
      <c r="BH38" s="2">
        <f>IF(BC38&lt;=90,1,0)</f>
        <v>0</v>
      </c>
      <c r="BI38" s="2">
        <f t="shared" si="3"/>
        <v>1</v>
      </c>
    </row>
    <row r="39" spans="1:61" x14ac:dyDescent="0.55000000000000004">
      <c r="A39" s="3">
        <v>22</v>
      </c>
      <c r="B39" s="2" t="s">
        <v>170</v>
      </c>
      <c r="C39" s="2" t="s">
        <v>171</v>
      </c>
      <c r="D39" s="2" t="s">
        <v>48</v>
      </c>
      <c r="E39" s="2" t="s">
        <v>172</v>
      </c>
      <c r="F39" s="2" t="s">
        <v>173</v>
      </c>
      <c r="G39" s="2" t="s">
        <v>173</v>
      </c>
      <c r="H39" s="2" t="b">
        <v>1</v>
      </c>
      <c r="I39" s="2" t="s">
        <v>50</v>
      </c>
      <c r="J39" s="2">
        <v>28.9375</v>
      </c>
      <c r="K39" s="2">
        <v>28.465624999999999</v>
      </c>
      <c r="L39" s="2">
        <v>30.768750000000001</v>
      </c>
      <c r="M39" s="2">
        <v>24.428125000000001</v>
      </c>
      <c r="N39" s="2">
        <v>23.909375000000001</v>
      </c>
      <c r="O39" s="2">
        <v>26.434374999999999</v>
      </c>
      <c r="P39" s="2">
        <v>31.6875</v>
      </c>
      <c r="Q39" s="2">
        <v>31.265625</v>
      </c>
      <c r="R39" s="2">
        <v>33.243749999999999</v>
      </c>
      <c r="S39" s="2" t="b">
        <v>0</v>
      </c>
      <c r="T39" s="2">
        <v>0.78218397488080005</v>
      </c>
      <c r="U39" s="2">
        <v>0.85</v>
      </c>
      <c r="V39" s="2">
        <v>0.15</v>
      </c>
      <c r="W39" s="2">
        <v>3.726438939842565</v>
      </c>
      <c r="X39" s="2">
        <v>0.44775041525240128</v>
      </c>
      <c r="Y39" s="2">
        <v>10.499965010719441</v>
      </c>
      <c r="Z39" s="2">
        <v>0</v>
      </c>
      <c r="AA39" s="2">
        <v>0</v>
      </c>
      <c r="AB39" s="2">
        <v>100</v>
      </c>
      <c r="AC39" s="2">
        <v>0</v>
      </c>
      <c r="AD39" s="2" t="b">
        <v>0</v>
      </c>
      <c r="AE39" s="2">
        <v>0.1830892385125551</v>
      </c>
      <c r="AF39" s="2">
        <v>101.5614471488397</v>
      </c>
      <c r="AG39" s="2">
        <v>3234</v>
      </c>
      <c r="AH39" s="2">
        <v>8296</v>
      </c>
      <c r="AI39" s="2">
        <v>2461</v>
      </c>
      <c r="AJ39" s="2">
        <v>15</v>
      </c>
      <c r="AK39" s="2">
        <v>18</v>
      </c>
      <c r="AL39" s="2">
        <v>26</v>
      </c>
      <c r="AM39" s="2">
        <v>32</v>
      </c>
      <c r="AN39" s="2">
        <v>41</v>
      </c>
      <c r="AO39" s="2">
        <v>52</v>
      </c>
      <c r="AP39" s="2" t="s">
        <v>51</v>
      </c>
      <c r="AQ39" s="2" t="s">
        <v>51</v>
      </c>
      <c r="AR39" s="2" t="s">
        <v>51</v>
      </c>
      <c r="AS39" s="2" t="s">
        <v>51</v>
      </c>
      <c r="AT39" s="2">
        <v>15.8</v>
      </c>
      <c r="AU39" s="2">
        <v>68.75</v>
      </c>
      <c r="AW39" s="6">
        <f>IF(AU39&gt;=50,1,0)</f>
        <v>1</v>
      </c>
      <c r="AX39" s="6">
        <f>IF(AU39&lt;50,1,0)</f>
        <v>0</v>
      </c>
      <c r="AZ39" s="6">
        <f>IF(AU39&gt;=43.75,1,0)</f>
        <v>1</v>
      </c>
      <c r="BA39" s="6">
        <f>IF(AU39&lt;50,1,0)</f>
        <v>0</v>
      </c>
      <c r="BC39" s="2">
        <f t="shared" si="0"/>
        <v>100</v>
      </c>
      <c r="BE39" s="2">
        <f t="shared" si="1"/>
        <v>0</v>
      </c>
      <c r="BF39" s="2">
        <f t="shared" si="2"/>
        <v>1</v>
      </c>
      <c r="BH39" s="2">
        <f>IF(BC39&lt;=90,1,0)</f>
        <v>0</v>
      </c>
      <c r="BI39" s="2">
        <f t="shared" si="3"/>
        <v>1</v>
      </c>
    </row>
    <row r="40" spans="1:61" x14ac:dyDescent="0.55000000000000004">
      <c r="A40" s="3">
        <v>23</v>
      </c>
      <c r="B40" s="2" t="s">
        <v>174</v>
      </c>
      <c r="C40" s="2" t="s">
        <v>175</v>
      </c>
      <c r="D40" s="2" t="s">
        <v>48</v>
      </c>
      <c r="E40" s="2" t="s">
        <v>176</v>
      </c>
      <c r="F40" s="2" t="s">
        <v>177</v>
      </c>
      <c r="G40" s="2" t="s">
        <v>177</v>
      </c>
      <c r="H40" s="2" t="b">
        <v>1</v>
      </c>
      <c r="I40" s="2" t="s">
        <v>50</v>
      </c>
      <c r="J40" s="2">
        <v>30.253125000000001</v>
      </c>
      <c r="K40" s="2">
        <v>29.175000000000001</v>
      </c>
      <c r="L40" s="2">
        <v>34.565624999999997</v>
      </c>
      <c r="M40" s="2">
        <v>19.953125</v>
      </c>
      <c r="N40" s="2">
        <v>19.121874999999999</v>
      </c>
      <c r="O40" s="2">
        <v>23.40625</v>
      </c>
      <c r="P40" s="2">
        <v>36.953125</v>
      </c>
      <c r="Q40" s="2">
        <v>35.793750000000003</v>
      </c>
      <c r="R40" s="2">
        <v>41.231250000000003</v>
      </c>
      <c r="S40" s="2" t="b">
        <v>0</v>
      </c>
      <c r="T40" s="2">
        <v>0.69333008169735399</v>
      </c>
      <c r="U40" s="2">
        <v>0.74</v>
      </c>
      <c r="V40" s="2">
        <v>0.26</v>
      </c>
      <c r="W40" s="2">
        <v>16.201664219285359</v>
      </c>
      <c r="X40" s="2">
        <v>0.3988027892122642</v>
      </c>
      <c r="Y40" s="2">
        <v>10.499965010719441</v>
      </c>
      <c r="Z40" s="2">
        <v>0</v>
      </c>
      <c r="AA40" s="2">
        <v>0</v>
      </c>
      <c r="AB40" s="2">
        <v>100</v>
      </c>
      <c r="AC40" s="2">
        <v>0</v>
      </c>
      <c r="AD40" s="2" t="b">
        <v>0</v>
      </c>
      <c r="AE40" s="2">
        <v>8.5383866521506591E-2</v>
      </c>
      <c r="AF40" s="2">
        <v>100.03069995906669</v>
      </c>
      <c r="AG40" s="2">
        <v>7390</v>
      </c>
      <c r="AH40" s="2">
        <v>8040</v>
      </c>
      <c r="AI40" s="2">
        <v>3778</v>
      </c>
      <c r="AJ40" s="2">
        <v>2</v>
      </c>
      <c r="AK40" s="2">
        <v>2</v>
      </c>
      <c r="AL40" s="2">
        <v>29</v>
      </c>
      <c r="AM40" s="2">
        <v>5</v>
      </c>
      <c r="AN40" s="2">
        <v>14</v>
      </c>
      <c r="AO40" s="2">
        <v>15</v>
      </c>
      <c r="AP40" s="2" t="s">
        <v>51</v>
      </c>
      <c r="AQ40" s="2" t="s">
        <v>51</v>
      </c>
      <c r="AR40" s="2" t="s">
        <v>51</v>
      </c>
      <c r="AS40" s="2" t="s">
        <v>51</v>
      </c>
      <c r="AT40" s="2">
        <v>16</v>
      </c>
      <c r="AU40" s="2">
        <v>81.25</v>
      </c>
      <c r="AW40" s="6">
        <f>IF(AU40&gt;=50,1,0)</f>
        <v>1</v>
      </c>
      <c r="AX40" s="6">
        <f>IF(AU40&lt;50,1,0)</f>
        <v>0</v>
      </c>
      <c r="AZ40" s="6">
        <f>IF(AU40&gt;=43.75,1,0)</f>
        <v>1</v>
      </c>
      <c r="BA40" s="6">
        <f>IF(AU40&lt;50,1,0)</f>
        <v>0</v>
      </c>
      <c r="BC40" s="2">
        <f t="shared" si="0"/>
        <v>98.75</v>
      </c>
      <c r="BE40" s="2">
        <f t="shared" si="1"/>
        <v>0</v>
      </c>
      <c r="BF40" s="2">
        <f t="shared" si="2"/>
        <v>1</v>
      </c>
      <c r="BH40" s="2">
        <f>IF(BC40&lt;=90,1,0)</f>
        <v>0</v>
      </c>
      <c r="BI40" s="2">
        <f t="shared" si="3"/>
        <v>1</v>
      </c>
    </row>
    <row r="41" spans="1:61" x14ac:dyDescent="0.55000000000000004">
      <c r="A41" s="3">
        <v>24</v>
      </c>
      <c r="B41" s="2" t="s">
        <v>178</v>
      </c>
      <c r="C41" s="2" t="s">
        <v>179</v>
      </c>
      <c r="D41" s="2" t="s">
        <v>48</v>
      </c>
      <c r="E41" s="2" t="s">
        <v>180</v>
      </c>
      <c r="F41" s="2" t="s">
        <v>180</v>
      </c>
      <c r="G41" s="2" t="s">
        <v>180</v>
      </c>
      <c r="H41" s="2" t="b">
        <v>1</v>
      </c>
      <c r="I41" s="2" t="s">
        <v>50</v>
      </c>
      <c r="J41" s="2">
        <v>21.303125000000001</v>
      </c>
      <c r="K41" s="2">
        <v>21.018750000000001</v>
      </c>
      <c r="L41" s="2">
        <v>20.350000000000001</v>
      </c>
      <c r="M41" s="2">
        <v>14.909375000000001</v>
      </c>
      <c r="N41" s="2">
        <v>14.959375</v>
      </c>
      <c r="O41" s="2">
        <v>13.043749999999999</v>
      </c>
      <c r="P41" s="2">
        <v>26.715624999999999</v>
      </c>
      <c r="Q41" s="2">
        <v>26.15625</v>
      </c>
      <c r="R41" s="2">
        <v>25.95</v>
      </c>
      <c r="S41" s="2" t="b">
        <v>0</v>
      </c>
      <c r="T41" s="2">
        <v>0.67757694186614559</v>
      </c>
      <c r="U41" s="2">
        <v>0.67</v>
      </c>
      <c r="V41" s="2">
        <v>0.33</v>
      </c>
      <c r="W41" s="2">
        <v>3.85964067627966</v>
      </c>
      <c r="X41" s="2">
        <v>4.8145205941118414E-3</v>
      </c>
      <c r="Y41" s="2">
        <v>10.499965010719441</v>
      </c>
      <c r="Z41" s="2">
        <v>0</v>
      </c>
      <c r="AA41" s="2">
        <v>0</v>
      </c>
      <c r="AB41" s="2">
        <v>100</v>
      </c>
      <c r="AC41" s="2">
        <v>0</v>
      </c>
      <c r="AD41" s="2" t="b">
        <v>0</v>
      </c>
      <c r="AE41" s="2">
        <v>0.12117868979470101</v>
      </c>
      <c r="AF41" s="2">
        <v>103.0659025787966</v>
      </c>
      <c r="AG41" s="2">
        <v>2777</v>
      </c>
      <c r="AH41" s="2">
        <v>8183</v>
      </c>
      <c r="AI41" s="2">
        <v>2219</v>
      </c>
      <c r="AJ41" s="2">
        <v>11</v>
      </c>
      <c r="AK41" s="2">
        <v>18</v>
      </c>
      <c r="AL41" s="2">
        <v>28</v>
      </c>
      <c r="AM41" s="2">
        <v>34</v>
      </c>
      <c r="AN41" s="2">
        <v>36</v>
      </c>
      <c r="AO41" s="2">
        <v>40</v>
      </c>
      <c r="AP41" s="2" t="s">
        <v>51</v>
      </c>
      <c r="AQ41" s="2" t="s">
        <v>51</v>
      </c>
      <c r="AR41" s="2" t="s">
        <v>51</v>
      </c>
      <c r="AS41" s="2" t="s">
        <v>51</v>
      </c>
      <c r="AT41" s="2">
        <v>15.8</v>
      </c>
      <c r="AU41" s="2">
        <v>50</v>
      </c>
      <c r="AW41" s="6">
        <f>IF(AU41&gt;=50,1,0)</f>
        <v>1</v>
      </c>
      <c r="AX41" s="6">
        <f>IF(AU41&lt;50,1,0)</f>
        <v>0</v>
      </c>
      <c r="AZ41" s="6">
        <f>IF(AU41&gt;=43.75,1,0)</f>
        <v>1</v>
      </c>
      <c r="BA41" s="6">
        <f>IF(AU41&lt;50,1,0)</f>
        <v>0</v>
      </c>
      <c r="BC41" s="2">
        <f t="shared" si="0"/>
        <v>100</v>
      </c>
      <c r="BE41" s="2">
        <f t="shared" si="1"/>
        <v>0</v>
      </c>
      <c r="BF41" s="2">
        <f t="shared" si="2"/>
        <v>1</v>
      </c>
      <c r="BH41" s="2">
        <f>IF(BC41&lt;=90,1,0)</f>
        <v>0</v>
      </c>
      <c r="BI41" s="2">
        <f t="shared" si="3"/>
        <v>1</v>
      </c>
    </row>
    <row r="42" spans="1:61" x14ac:dyDescent="0.55000000000000004">
      <c r="A42" s="3">
        <v>25</v>
      </c>
      <c r="B42" s="2" t="s">
        <v>181</v>
      </c>
      <c r="C42" s="2" t="s">
        <v>182</v>
      </c>
      <c r="D42" s="2" t="s">
        <v>48</v>
      </c>
      <c r="E42" s="2" t="s">
        <v>183</v>
      </c>
      <c r="F42" s="2" t="s">
        <v>183</v>
      </c>
      <c r="G42" s="2" t="s">
        <v>183</v>
      </c>
      <c r="H42" s="2" t="b">
        <v>1</v>
      </c>
      <c r="I42" s="2" t="s">
        <v>50</v>
      </c>
      <c r="J42" s="2">
        <v>23.840624999999999</v>
      </c>
      <c r="K42" s="2">
        <v>22.728124999999999</v>
      </c>
      <c r="L42" s="2">
        <v>21.487500000000001</v>
      </c>
      <c r="M42" s="2">
        <v>12.178125</v>
      </c>
      <c r="N42" s="2">
        <v>11.496874999999999</v>
      </c>
      <c r="O42" s="2">
        <v>10.018750000000001</v>
      </c>
      <c r="P42" s="2">
        <v>34.168750000000003</v>
      </c>
      <c r="Q42" s="2">
        <v>32.662500000000001</v>
      </c>
      <c r="R42" s="2">
        <v>31.71875</v>
      </c>
      <c r="S42" s="2" t="b">
        <v>0</v>
      </c>
      <c r="T42" s="2">
        <v>0.7513658026269906</v>
      </c>
      <c r="U42" s="2">
        <v>0.91</v>
      </c>
      <c r="V42" s="2">
        <v>0.09</v>
      </c>
      <c r="W42" s="2">
        <v>13.706137711337391</v>
      </c>
      <c r="X42" s="2">
        <v>0</v>
      </c>
      <c r="Y42" s="2">
        <v>10.499965010719441</v>
      </c>
      <c r="Z42" s="2">
        <v>0</v>
      </c>
      <c r="AA42" s="2">
        <v>0</v>
      </c>
      <c r="AB42" s="2">
        <v>100</v>
      </c>
      <c r="AC42" s="2">
        <v>0</v>
      </c>
      <c r="AD42" s="2" t="b">
        <v>0</v>
      </c>
      <c r="AE42" s="2">
        <v>7.8160485338719971E-2</v>
      </c>
      <c r="AF42" s="2">
        <v>100.3373846783589</v>
      </c>
      <c r="AG42" s="2">
        <v>8579</v>
      </c>
      <c r="AH42" s="2">
        <v>8368</v>
      </c>
      <c r="AI42" s="2">
        <v>4548</v>
      </c>
      <c r="AJ42" s="2">
        <v>21</v>
      </c>
      <c r="AK42" s="2">
        <v>33</v>
      </c>
      <c r="AL42" s="2">
        <v>59</v>
      </c>
      <c r="AM42" s="2">
        <v>47</v>
      </c>
      <c r="AN42" s="2">
        <v>52</v>
      </c>
      <c r="AO42" s="2">
        <v>59</v>
      </c>
      <c r="AP42" s="2" t="s">
        <v>51</v>
      </c>
      <c r="AQ42" s="2" t="s">
        <v>51</v>
      </c>
      <c r="AR42" s="2" t="s">
        <v>51</v>
      </c>
      <c r="AS42" s="2" t="s">
        <v>51</v>
      </c>
      <c r="AT42" s="2">
        <v>16</v>
      </c>
      <c r="AU42" s="2">
        <v>25</v>
      </c>
      <c r="AW42" s="6">
        <f>IF(AU42&gt;=50,1,0)</f>
        <v>0</v>
      </c>
      <c r="AX42" s="6">
        <f>IF(AU42&lt;50,1,0)</f>
        <v>1</v>
      </c>
      <c r="AZ42" s="6">
        <f>IF(AU42&gt;=43.75,1,0)</f>
        <v>0</v>
      </c>
      <c r="BA42" s="6">
        <f>IF(AU42&lt;50,1,0)</f>
        <v>1</v>
      </c>
      <c r="BC42" s="2">
        <f t="shared" si="0"/>
        <v>98.75</v>
      </c>
      <c r="BE42" s="2">
        <f t="shared" si="1"/>
        <v>0</v>
      </c>
      <c r="BF42" s="2">
        <f t="shared" si="2"/>
        <v>1</v>
      </c>
      <c r="BH42" s="2">
        <f>IF(BC42&lt;=90,1,0)</f>
        <v>0</v>
      </c>
      <c r="BI42" s="2">
        <f t="shared" si="3"/>
        <v>1</v>
      </c>
    </row>
    <row r="43" spans="1:61" x14ac:dyDescent="0.55000000000000004">
      <c r="A43" s="3">
        <v>26</v>
      </c>
      <c r="B43" s="2" t="s">
        <v>184</v>
      </c>
      <c r="C43" s="2" t="s">
        <v>185</v>
      </c>
      <c r="D43" s="2" t="s">
        <v>48</v>
      </c>
      <c r="E43" s="2" t="s">
        <v>186</v>
      </c>
      <c r="F43" s="2" t="s">
        <v>186</v>
      </c>
      <c r="G43" s="2" t="s">
        <v>187</v>
      </c>
      <c r="H43" s="2" t="b">
        <v>1</v>
      </c>
      <c r="I43" s="2" t="s">
        <v>188</v>
      </c>
      <c r="J43" s="2">
        <v>26.574999999999999</v>
      </c>
      <c r="K43" s="2">
        <v>26.703125</v>
      </c>
      <c r="L43" s="2">
        <v>27.809374999999999</v>
      </c>
      <c r="M43" s="2">
        <v>17.112500000000001</v>
      </c>
      <c r="N43" s="2">
        <v>17.574999999999999</v>
      </c>
      <c r="O43" s="2">
        <v>17.003125000000001</v>
      </c>
      <c r="P43" s="2">
        <v>32.959375000000001</v>
      </c>
      <c r="Q43" s="2">
        <v>32.809375000000003</v>
      </c>
      <c r="R43" s="2">
        <v>35.306249999999999</v>
      </c>
      <c r="S43" s="2" t="b">
        <v>0</v>
      </c>
      <c r="T43" s="2">
        <v>0.71168348996403297</v>
      </c>
      <c r="U43" s="2">
        <v>0.85</v>
      </c>
      <c r="V43" s="2">
        <v>0.15</v>
      </c>
      <c r="W43" s="2">
        <v>3.1711642313216659</v>
      </c>
      <c r="X43" s="2">
        <v>1.3641141683316879E-2</v>
      </c>
      <c r="Y43" s="2">
        <v>10.499965010719441</v>
      </c>
      <c r="Z43" s="2">
        <v>0</v>
      </c>
      <c r="AA43" s="2">
        <v>0</v>
      </c>
      <c r="AB43" s="2">
        <v>100</v>
      </c>
      <c r="AC43" s="2">
        <v>0</v>
      </c>
      <c r="AD43" s="2" t="b">
        <v>0</v>
      </c>
      <c r="AE43" s="2">
        <v>0.18599972594693731</v>
      </c>
      <c r="AF43" s="2">
        <v>101.8572688056929</v>
      </c>
      <c r="AG43" s="2">
        <v>2616</v>
      </c>
      <c r="AH43" s="2">
        <v>8424</v>
      </c>
      <c r="AI43" s="2">
        <v>2169</v>
      </c>
      <c r="AJ43" s="2">
        <v>21</v>
      </c>
      <c r="AK43" s="2">
        <v>29</v>
      </c>
      <c r="AL43" s="2">
        <v>47</v>
      </c>
      <c r="AM43" s="2">
        <v>45</v>
      </c>
      <c r="AN43" s="2">
        <v>57</v>
      </c>
      <c r="AO43" s="2">
        <v>68</v>
      </c>
      <c r="AP43" s="2" t="s">
        <v>51</v>
      </c>
      <c r="AQ43" s="2" t="s">
        <v>51</v>
      </c>
      <c r="AR43" s="2" t="s">
        <v>51</v>
      </c>
      <c r="AS43" s="2" t="s">
        <v>51</v>
      </c>
      <c r="AT43" s="2">
        <v>15</v>
      </c>
      <c r="AU43" s="2">
        <v>62.5</v>
      </c>
      <c r="AW43" s="6">
        <f>IF(AU43&gt;=50,1,0)</f>
        <v>1</v>
      </c>
      <c r="AX43" s="6">
        <f>IF(AU43&lt;50,1,0)</f>
        <v>0</v>
      </c>
      <c r="AZ43" s="6">
        <f>IF(AU43&gt;=43.75,1,0)</f>
        <v>1</v>
      </c>
      <c r="BA43" s="6">
        <f>IF(AU43&lt;50,1,0)</f>
        <v>0</v>
      </c>
      <c r="BC43" s="2">
        <f t="shared" si="0"/>
        <v>100</v>
      </c>
      <c r="BE43" s="2">
        <f t="shared" si="1"/>
        <v>0</v>
      </c>
      <c r="BF43" s="2">
        <f t="shared" si="2"/>
        <v>1</v>
      </c>
      <c r="BH43" s="2">
        <f>IF(BC43&lt;=90,1,0)</f>
        <v>0</v>
      </c>
      <c r="BI43" s="2">
        <f t="shared" si="3"/>
        <v>1</v>
      </c>
    </row>
    <row r="44" spans="1:61" x14ac:dyDescent="0.55000000000000004">
      <c r="AW44" s="6">
        <f>SUM(AW2:AW43)</f>
        <v>21</v>
      </c>
      <c r="AX44" s="6">
        <f>SUM(AX2:AX43)</f>
        <v>21</v>
      </c>
      <c r="AZ44" s="6">
        <f>SUM(AZ2:AZ43)</f>
        <v>28</v>
      </c>
      <c r="BA44" s="6">
        <f>SUM(BA2:BA43)</f>
        <v>21</v>
      </c>
      <c r="BC44" s="2">
        <f t="shared" si="0"/>
        <v>93.75</v>
      </c>
      <c r="BE44" s="2">
        <f t="shared" si="1"/>
        <v>1</v>
      </c>
      <c r="BF44" s="2">
        <f t="shared" si="2"/>
        <v>0</v>
      </c>
      <c r="BH44" s="2">
        <f>IF(BC44&lt;=90,1,0)</f>
        <v>0</v>
      </c>
      <c r="BI44" s="2">
        <f t="shared" si="3"/>
        <v>1</v>
      </c>
    </row>
    <row r="45" spans="1:61" x14ac:dyDescent="0.55000000000000004">
      <c r="AW45" s="2"/>
      <c r="BE45">
        <f>SUM(BE18:BE44)</f>
        <v>11</v>
      </c>
      <c r="BF45">
        <f>SUM(BF18:BF44)</f>
        <v>16</v>
      </c>
      <c r="BH45" s="2">
        <f>SUM(BH18:BH44)</f>
        <v>1</v>
      </c>
      <c r="BI45" s="2">
        <f>SUM(BI18:BI44)</f>
        <v>26</v>
      </c>
    </row>
    <row r="46" spans="1:61" x14ac:dyDescent="0.55000000000000004">
      <c r="E46" t="str">
        <f>IF(OR(E2=F2, E2=G2), "1", "0")</f>
        <v>1</v>
      </c>
      <c r="AW46">
        <f>(AW44/(AX44+AW44))*100</f>
        <v>50</v>
      </c>
      <c r="AZ46" s="2">
        <f>(AZ44/(BA44+AZ44))*100</f>
        <v>57.142857142857139</v>
      </c>
      <c r="BE46">
        <f>(BF45/(BF45+BE45))*100</f>
        <v>59.259259259259252</v>
      </c>
      <c r="BH46" s="2">
        <f>(BI45/(BI45+BH45))*100</f>
        <v>96.296296296296291</v>
      </c>
    </row>
    <row r="47" spans="1:61" x14ac:dyDescent="0.55000000000000004">
      <c r="E47" s="2" t="str">
        <f>IF(OR(E3=F3, E3=G3), "1", "0")</f>
        <v>1</v>
      </c>
      <c r="AY47" s="2"/>
    </row>
    <row r="48" spans="1:61" x14ac:dyDescent="0.55000000000000004">
      <c r="E48" s="2" t="str">
        <f>IF(OR(E4=F4, E4=G4), "1", "0")</f>
        <v>1</v>
      </c>
    </row>
    <row r="49" spans="5:5" x14ac:dyDescent="0.55000000000000004">
      <c r="E49" s="2" t="str">
        <f>IF(OR(E5=F5, E5=G5), "1", "0")</f>
        <v>0</v>
      </c>
    </row>
    <row r="50" spans="5:5" x14ac:dyDescent="0.55000000000000004">
      <c r="E50" s="2" t="str">
        <f>IF(OR(E6=F6, E6=G6), "1", "0")</f>
        <v>1</v>
      </c>
    </row>
    <row r="51" spans="5:5" x14ac:dyDescent="0.55000000000000004">
      <c r="E51" s="2" t="str">
        <f>IF(OR(E7=F7, E7=G7), "1", "0")</f>
        <v>1</v>
      </c>
    </row>
    <row r="52" spans="5:5" x14ac:dyDescent="0.55000000000000004">
      <c r="E52" s="2" t="str">
        <f>IF(OR(E8=F8, E8=G8), "1", "0")</f>
        <v>1</v>
      </c>
    </row>
    <row r="53" spans="5:5" x14ac:dyDescent="0.55000000000000004">
      <c r="E53" s="2" t="str">
        <f>IF(OR(E9=F9, E9=G9), "1", "0")</f>
        <v>1</v>
      </c>
    </row>
    <row r="54" spans="5:5" x14ac:dyDescent="0.55000000000000004">
      <c r="E54" s="2" t="str">
        <f>IF(OR(E10=F10, E10=G10), "1", "0")</f>
        <v>1</v>
      </c>
    </row>
    <row r="55" spans="5:5" x14ac:dyDescent="0.55000000000000004">
      <c r="E55" s="2" t="str">
        <f>IF(OR(E11=F11, E11=G11), "1", "0")</f>
        <v>1</v>
      </c>
    </row>
    <row r="56" spans="5:5" x14ac:dyDescent="0.55000000000000004">
      <c r="E56" s="2" t="str">
        <f>IF(OR(E12=F12, E12=G12), "1", "0")</f>
        <v>1</v>
      </c>
    </row>
    <row r="57" spans="5:5" x14ac:dyDescent="0.55000000000000004">
      <c r="E57" s="2" t="str">
        <f>IF(OR(E13=F13, E13=G13), "1", "0")</f>
        <v>1</v>
      </c>
    </row>
    <row r="58" spans="5:5" x14ac:dyDescent="0.55000000000000004">
      <c r="E58" s="2" t="str">
        <f>IF(OR(E14=F14, E14=G14), "1", "0")</f>
        <v>1</v>
      </c>
    </row>
    <row r="59" spans="5:5" x14ac:dyDescent="0.55000000000000004">
      <c r="E59" s="2" t="str">
        <f>IF(OR(E15=F15, E15=G15), "1", "0")</f>
        <v>1</v>
      </c>
    </row>
    <row r="60" spans="5:5" x14ac:dyDescent="0.55000000000000004">
      <c r="E60" s="2" t="str">
        <f>IF(OR(E16=F16, E16=G16), "1", "0")</f>
        <v>0</v>
      </c>
    </row>
    <row r="61" spans="5:5" x14ac:dyDescent="0.55000000000000004">
      <c r="E61" s="2" t="e">
        <f>IF(OR(#REF!=#REF!,#REF! =#REF!), "1", "0")</f>
        <v>#REF!</v>
      </c>
    </row>
    <row r="62" spans="5:5" x14ac:dyDescent="0.55000000000000004">
      <c r="E62" s="2" t="e">
        <f>IF(OR(#REF!=#REF!,#REF! =#REF!), "1", "0")</f>
        <v>#REF!</v>
      </c>
    </row>
    <row r="63" spans="5:5" x14ac:dyDescent="0.55000000000000004">
      <c r="E63" s="2" t="e">
        <f>IF(OR(#REF!=#REF!,#REF! =#REF!), "1", "0")</f>
        <v>#REF!</v>
      </c>
    </row>
    <row r="64" spans="5:5" x14ac:dyDescent="0.55000000000000004">
      <c r="E64" s="2" t="e">
        <f>IF(OR(#REF!=#REF!,#REF! =#REF!), "1", "0")</f>
        <v>#REF!</v>
      </c>
    </row>
    <row r="65" spans="5:61" x14ac:dyDescent="0.55000000000000004">
      <c r="E65" s="2" t="str">
        <f t="shared" ref="E65:E93" si="4">IF(OR(E17=F17, E17=G17), "1", "0")</f>
        <v>1</v>
      </c>
    </row>
    <row r="66" spans="5:61" x14ac:dyDescent="0.55000000000000004">
      <c r="E66" s="2" t="str">
        <f t="shared" si="4"/>
        <v>1</v>
      </c>
    </row>
    <row r="67" spans="5:61" x14ac:dyDescent="0.55000000000000004">
      <c r="E67" s="2" t="str">
        <f t="shared" si="4"/>
        <v>1</v>
      </c>
      <c r="BC67" s="2"/>
      <c r="BD67" s="2"/>
      <c r="BE67" s="2">
        <v>93.75</v>
      </c>
      <c r="BF67" s="2"/>
      <c r="BG67" s="2"/>
      <c r="BH67" s="2">
        <v>90</v>
      </c>
      <c r="BI67" s="2"/>
    </row>
    <row r="68" spans="5:61" x14ac:dyDescent="0.55000000000000004">
      <c r="E68" s="2" t="str">
        <f t="shared" si="4"/>
        <v>0</v>
      </c>
      <c r="BC68" s="2"/>
      <c r="BD68" s="2"/>
      <c r="BE68" s="2"/>
      <c r="BF68" s="2"/>
      <c r="BG68" s="2"/>
      <c r="BH68" s="2"/>
      <c r="BI68" s="2"/>
    </row>
    <row r="69" spans="5:61" x14ac:dyDescent="0.55000000000000004">
      <c r="E69" s="2" t="str">
        <f t="shared" si="4"/>
        <v>1</v>
      </c>
      <c r="AT69" s="2">
        <v>15</v>
      </c>
      <c r="BC69" s="2">
        <f>(AT68/16)*100</f>
        <v>0</v>
      </c>
      <c r="BD69" s="2"/>
      <c r="BE69" s="2">
        <f>IF(BC69&lt;=93.75,1,0)</f>
        <v>1</v>
      </c>
      <c r="BF69" s="2">
        <f>IF(BC69&gt;93.75,1,0)</f>
        <v>0</v>
      </c>
      <c r="BG69" s="2"/>
      <c r="BH69" s="2">
        <f>IF(BC69&lt;=90,1,0)</f>
        <v>1</v>
      </c>
      <c r="BI69" s="2">
        <f>IF(BC69&gt;90,1,0)</f>
        <v>0</v>
      </c>
    </row>
    <row r="70" spans="5:61" x14ac:dyDescent="0.55000000000000004">
      <c r="E70" s="2" t="str">
        <f t="shared" si="4"/>
        <v>1</v>
      </c>
      <c r="AT70" s="2">
        <v>14</v>
      </c>
      <c r="BC70" s="2">
        <f>(AT69/16)*100</f>
        <v>93.75</v>
      </c>
      <c r="BD70" s="2"/>
      <c r="BE70" s="2">
        <f>IF(BC70&lt;=93.75,1,0)</f>
        <v>1</v>
      </c>
      <c r="BF70" s="2">
        <f>IF(BC70&gt;93.75,1,0)</f>
        <v>0</v>
      </c>
      <c r="BG70" s="2"/>
      <c r="BH70" s="2">
        <f t="shared" ref="BH70" si="5">IF(BC70&lt;=90,1,0)</f>
        <v>0</v>
      </c>
      <c r="BI70" s="2">
        <f>IF(BC70&gt;90,1,0)</f>
        <v>1</v>
      </c>
    </row>
    <row r="71" spans="5:61" x14ac:dyDescent="0.55000000000000004">
      <c r="E71" s="2" t="str">
        <f t="shared" si="4"/>
        <v>1</v>
      </c>
      <c r="AT71" s="2">
        <v>15</v>
      </c>
      <c r="BC71" s="2">
        <f>(AT70/16)*100</f>
        <v>87.5</v>
      </c>
      <c r="BD71" s="2"/>
      <c r="BE71" s="2">
        <f>IF(BC71&lt;=93.75,1,0)</f>
        <v>1</v>
      </c>
      <c r="BF71" s="2">
        <f>IF(BC71&gt;93.75,1,0)</f>
        <v>0</v>
      </c>
      <c r="BG71" s="2"/>
      <c r="BH71" s="2">
        <f>IF(BC71&lt;=90,1,0)</f>
        <v>1</v>
      </c>
      <c r="BI71" s="2">
        <f>IF(BC71&gt;90,1,0)</f>
        <v>0</v>
      </c>
    </row>
    <row r="72" spans="5:61" x14ac:dyDescent="0.55000000000000004">
      <c r="E72" s="2" t="str">
        <f t="shared" si="4"/>
        <v>1</v>
      </c>
      <c r="AT72" s="2">
        <v>13.8</v>
      </c>
      <c r="BC72" s="2">
        <f>(AT71/16)*100</f>
        <v>93.75</v>
      </c>
      <c r="BD72" s="2"/>
      <c r="BE72" s="2">
        <f>IF(BC72&lt;=93.75,1,0)</f>
        <v>1</v>
      </c>
      <c r="BF72" s="2">
        <f>IF(BC72&gt;93.75,1,0)</f>
        <v>0</v>
      </c>
      <c r="BG72" s="2"/>
      <c r="BH72" s="2">
        <f>IF(BC72&lt;=90,1,0)</f>
        <v>0</v>
      </c>
      <c r="BI72" s="2">
        <f>IF(BC72&gt;90,1,0)</f>
        <v>1</v>
      </c>
    </row>
    <row r="73" spans="5:61" x14ac:dyDescent="0.55000000000000004">
      <c r="E73" s="2" t="str">
        <f t="shared" si="4"/>
        <v>1</v>
      </c>
      <c r="AT73" s="2">
        <v>15</v>
      </c>
      <c r="BC73" s="2">
        <f>(AT72/16)*100</f>
        <v>86.25</v>
      </c>
      <c r="BD73" s="2"/>
      <c r="BE73" s="2">
        <f>IF(BC73&lt;=93.75,1,0)</f>
        <v>1</v>
      </c>
      <c r="BF73" s="2">
        <f>IF(BC73&gt;93.75,1,0)</f>
        <v>0</v>
      </c>
      <c r="BG73" s="2"/>
      <c r="BH73" s="2">
        <f>IF(BC73&lt;=90,1,0)</f>
        <v>1</v>
      </c>
      <c r="BI73" s="2">
        <f>IF(BC73&gt;90,1,0)</f>
        <v>0</v>
      </c>
    </row>
    <row r="74" spans="5:61" x14ac:dyDescent="0.55000000000000004">
      <c r="E74" s="2" t="str">
        <f t="shared" si="4"/>
        <v>1</v>
      </c>
      <c r="AT74" s="2">
        <v>15</v>
      </c>
      <c r="BC74" s="2">
        <f>(AT73/16)*100</f>
        <v>93.75</v>
      </c>
      <c r="BD74" s="2"/>
      <c r="BE74" s="2">
        <f>IF(BC74&lt;=93.75,1,0)</f>
        <v>1</v>
      </c>
      <c r="BF74" s="2">
        <f>IF(BC74&gt;93.75,1,0)</f>
        <v>0</v>
      </c>
      <c r="BG74" s="2"/>
      <c r="BH74" s="2">
        <f>IF(BC74&lt;=90,1,0)</f>
        <v>0</v>
      </c>
      <c r="BI74" s="2">
        <f>IF(BC74&gt;90,1,0)</f>
        <v>1</v>
      </c>
    </row>
    <row r="75" spans="5:61" x14ac:dyDescent="0.55000000000000004">
      <c r="E75" s="2" t="str">
        <f t="shared" si="4"/>
        <v>1</v>
      </c>
      <c r="BC75" s="2"/>
      <c r="BD75" s="2"/>
      <c r="BE75" s="2">
        <f>SUM(BE69:BE74)</f>
        <v>6</v>
      </c>
      <c r="BF75" s="2">
        <f>SUM(BF69:BF74)</f>
        <v>0</v>
      </c>
      <c r="BG75" s="2"/>
      <c r="BH75" s="2">
        <f>SUM(BH69:BH74)</f>
        <v>3</v>
      </c>
      <c r="BI75" s="2">
        <f>SUM(BI69:BI74)</f>
        <v>3</v>
      </c>
    </row>
    <row r="76" spans="5:61" x14ac:dyDescent="0.55000000000000004">
      <c r="E76" s="2" t="str">
        <f t="shared" si="4"/>
        <v>1</v>
      </c>
      <c r="BC76" s="2"/>
      <c r="BD76" s="2"/>
      <c r="BE76" s="2">
        <f>(BF75/(BF75+BE75))*100</f>
        <v>0</v>
      </c>
      <c r="BF76" s="2"/>
      <c r="BG76" s="2"/>
      <c r="BH76" s="2">
        <f>(BI75/(BI75+BH75))*100</f>
        <v>50</v>
      </c>
      <c r="BI76" s="2"/>
    </row>
    <row r="77" spans="5:61" x14ac:dyDescent="0.55000000000000004">
      <c r="E77" s="2" t="str">
        <f t="shared" si="4"/>
        <v>1</v>
      </c>
    </row>
    <row r="78" spans="5:61" x14ac:dyDescent="0.55000000000000004">
      <c r="E78" s="2" t="str">
        <f t="shared" si="4"/>
        <v>1</v>
      </c>
    </row>
    <row r="79" spans="5:61" x14ac:dyDescent="0.55000000000000004">
      <c r="E79" s="2" t="str">
        <f t="shared" si="4"/>
        <v>0</v>
      </c>
    </row>
    <row r="80" spans="5:61" x14ac:dyDescent="0.55000000000000004">
      <c r="E80" s="2" t="str">
        <f t="shared" si="4"/>
        <v>1</v>
      </c>
    </row>
    <row r="81" spans="5:5" x14ac:dyDescent="0.55000000000000004">
      <c r="E81" s="2" t="str">
        <f t="shared" si="4"/>
        <v>1</v>
      </c>
    </row>
    <row r="82" spans="5:5" x14ac:dyDescent="0.55000000000000004">
      <c r="E82" s="2" t="str">
        <f t="shared" si="4"/>
        <v>0</v>
      </c>
    </row>
    <row r="83" spans="5:5" x14ac:dyDescent="0.55000000000000004">
      <c r="E83" s="2" t="str">
        <f t="shared" si="4"/>
        <v>1</v>
      </c>
    </row>
    <row r="84" spans="5:5" x14ac:dyDescent="0.55000000000000004">
      <c r="E84" s="2" t="str">
        <f t="shared" si="4"/>
        <v>1</v>
      </c>
    </row>
    <row r="85" spans="5:5" x14ac:dyDescent="0.55000000000000004">
      <c r="E85" s="2" t="str">
        <f t="shared" si="4"/>
        <v>1</v>
      </c>
    </row>
    <row r="86" spans="5:5" x14ac:dyDescent="0.55000000000000004">
      <c r="E86" s="2" t="str">
        <f t="shared" si="4"/>
        <v>1</v>
      </c>
    </row>
    <row r="87" spans="5:5" x14ac:dyDescent="0.55000000000000004">
      <c r="E87" s="2" t="str">
        <f t="shared" si="4"/>
        <v>0</v>
      </c>
    </row>
    <row r="88" spans="5:5" x14ac:dyDescent="0.55000000000000004">
      <c r="E88" s="2" t="str">
        <f t="shared" si="4"/>
        <v>0</v>
      </c>
    </row>
    <row r="89" spans="5:5" x14ac:dyDescent="0.55000000000000004">
      <c r="E89" s="2" t="str">
        <f t="shared" si="4"/>
        <v>1</v>
      </c>
    </row>
    <row r="90" spans="5:5" x14ac:dyDescent="0.55000000000000004">
      <c r="E90" s="2" t="str">
        <f t="shared" si="4"/>
        <v>1</v>
      </c>
    </row>
    <row r="91" spans="5:5" x14ac:dyDescent="0.55000000000000004">
      <c r="E91" s="2" t="str">
        <f t="shared" si="4"/>
        <v>1</v>
      </c>
    </row>
    <row r="92" spans="5:5" x14ac:dyDescent="0.55000000000000004">
      <c r="E92" s="2" t="str">
        <f t="shared" si="4"/>
        <v>1</v>
      </c>
    </row>
    <row r="93" spans="5:5" x14ac:dyDescent="0.55000000000000004">
      <c r="E93" s="2" t="str">
        <f t="shared" si="4"/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kunal aneja</cp:lastModifiedBy>
  <dcterms:created xsi:type="dcterms:W3CDTF">2020-04-05T22:37:27Z</dcterms:created>
  <dcterms:modified xsi:type="dcterms:W3CDTF">2020-04-06T08:50:46Z</dcterms:modified>
</cp:coreProperties>
</file>