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Tarun Gaurav\Desktop\Kunal\data analyst practice\Excel Projecty\New folder\data analysis\"/>
    </mc:Choice>
  </mc:AlternateContent>
  <xr:revisionPtr revIDLastSave="0" documentId="13_ncr:1_{61E817D9-2C5C-40A8-BB63-221F07398AE4}" xr6:coauthVersionLast="47" xr6:coauthVersionMax="47" xr10:uidLastSave="{00000000-0000-0000-0000-000000000000}"/>
  <bookViews>
    <workbookView xWindow="-108" yWindow="-108" windowWidth="23256" windowHeight="12456" firstSheet="1" activeTab="3" xr2:uid="{00000000-000D-0000-FFFF-FFFF00000000}"/>
  </bookViews>
  <sheets>
    <sheet name="Sheet3" sheetId="4" state="hidden" r:id="rId1"/>
    <sheet name="Ecommerse Dataset" sheetId="1" r:id="rId2"/>
    <sheet name="Pivot Tables" sheetId="3" r:id="rId3"/>
    <sheet name="Dashboard" sheetId="7" r:id="rId4"/>
  </sheets>
  <definedNames>
    <definedName name="Slicer_Month">#N/A</definedName>
    <definedName name="Slicer_Quarter">#N/A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0" i="3" l="1"/>
  <c r="G27" i="3"/>
  <c r="G24" i="3"/>
  <c r="J26" i="3"/>
  <c r="J25" i="3"/>
  <c r="J24" i="3"/>
  <c r="J28" i="3" l="1"/>
  <c r="J29" i="3" s="1"/>
  <c r="J31" i="3"/>
  <c r="J32" i="3" s="1"/>
  <c r="J34" i="3"/>
  <c r="J35" i="3" s="1"/>
</calcChain>
</file>

<file path=xl/sharedStrings.xml><?xml version="1.0" encoding="utf-8"?>
<sst xmlns="http://schemas.openxmlformats.org/spreadsheetml/2006/main" count="326" uniqueCount="45">
  <si>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</si>
  <si>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</si>
  <si>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</si>
  <si>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</si>
  <si>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</si>
  <si>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</si>
  <si>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</si>
  <si>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</si>
  <si>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</si>
  <si>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</si>
  <si>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</si>
  <si>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</si>
  <si>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</si>
  <si>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</si>
  <si>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</si>
  <si>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</si>
  <si>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</si>
  <si>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</si>
  <si>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</si>
  <si>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</si>
  <si>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Sum of Sales</t>
  </si>
  <si>
    <t>Sum of Profit</t>
  </si>
  <si>
    <t>Sum of Customers</t>
  </si>
  <si>
    <t>Row Labels</t>
  </si>
  <si>
    <t>Grand Total</t>
  </si>
  <si>
    <t>Jan</t>
  </si>
  <si>
    <t>Feb</t>
  </si>
  <si>
    <t>Mar</t>
  </si>
  <si>
    <t>Apr</t>
  </si>
  <si>
    <t>May</t>
  </si>
  <si>
    <t>Jun</t>
  </si>
  <si>
    <t>Jul</t>
  </si>
  <si>
    <t>Aug</t>
  </si>
  <si>
    <t>Sep</t>
  </si>
  <si>
    <t>Sum of Target Sales</t>
  </si>
  <si>
    <t>Average of Sales Completion Rate</t>
  </si>
  <si>
    <t>Average of Profit Completion Rate</t>
  </si>
  <si>
    <t>Average of Customer Completion Rate</t>
  </si>
  <si>
    <t>Values</t>
  </si>
  <si>
    <t>Sales Completion</t>
  </si>
  <si>
    <t>Sales Incompletion</t>
  </si>
  <si>
    <t>Profit Completion</t>
  </si>
  <si>
    <t>Profit Incompletion</t>
  </si>
  <si>
    <t>Customer Completion</t>
  </si>
  <si>
    <t>Customer Incompletion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</si>
</sst>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5" x14ac:knownFonts="1">
    <font>
      <sz val="11"/>
      <color theme="1"/>
      <name val="Calibri"/>
      <family val="2"/>
      <scheme val="minor"/>
    </font>
    <font>
      <sz val="12"/>
      <color theme="1"/>
      <name val="Calibri"/>
      <family val="2"/>
      <scheme val="minor"/>
    </font>
    <font>
      <sz val="12"/>
      <color theme="1"/>
      <name val="Calibri"/>
      <family val="2"/>
    </font>
    <font>
      <b/>
      <sz val="12"/>
      <color theme="1"/>
      <name val="Calibri"/>
      <family val="2"/>
    </font>
    <font>
      <sz val="8"/>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1" fillId="0" borderId="0"/>
  </cellStyleXfs>
  <cellXfs count="25">
    <xf numFmtId="0" fontId="0" fillId="0" borderId="0" xfId="0"/>
    <xf numFmtId="0" fontId="1" fillId="0" borderId="0" xfId="1"/>
    <xf numFmtId="17" fontId="2" fillId="0" borderId="0" xfId="1" applyNumberFormat="1" applyFont="1"/>
    <xf numFmtId="164" fontId="2" fillId="0" borderId="0" xfId="1" applyNumberFormat="1" applyFont="1"/>
    <xf numFmtId="9" fontId="2" fillId="0" borderId="0" xfId="1" applyNumberFormat="1"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14" fontId="0" fillId="0" borderId="0" xfId="0" applyNumberFormat="1"/>
    <xf numFmtId="0" fontId="1" fillId="0" borderId="1" xfId="0" applyFont="1" applyBorder="1"/>
    <xf numFmtId="9" fontId="2" fillId="0" borderId="1" xfId="0" applyNumberFormat="1" applyFont="1" applyBorder="1"/>
    <xf numFmtId="0" fontId="3" fillId="0" borderId="1" xfId="0" applyFont="1" applyBorder="1"/>
    <xf numFmtId="0" fontId="2" fillId="0" borderId="1" xfId="0" applyFont="1" applyBorder="1" applyAlignment="1">
      <alignment horizontal="left"/>
    </xf>
    <xf numFmtId="164" fontId="2" fillId="0" borderId="1" xfId="0" applyNumberFormat="1" applyFont="1" applyBorder="1"/>
    <xf numFmtId="0" fontId="2" fillId="0" borderId="1" xfId="0" applyFont="1" applyBorder="1"/>
    <xf numFmtId="0" fontId="0" fillId="2" borderId="0" xfId="0" applyFill="1"/>
    <xf numFmtId="0" fontId="4" fillId="2" borderId="0" xfId="0" applyFont="1" applyFill="1"/>
  </cellXfs>
  <cellStyles count="2">
    <cellStyle name="Normal" xfId="0" builtinId="0"/>
    <cellStyle name="Normal 2" xfId="1" xr:uid="{85D73F6A-2B57-44EA-B553-5A8A305FABC5}"/>
  </cellStyles>
  <dxfs count="18">
    <dxf>
      <font>
        <b val="0"/>
        <i val="0"/>
        <strike val="0"/>
        <condense val="0"/>
        <extend val="0"/>
        <outline val="0"/>
        <shadow val="0"/>
        <u val="none"/>
        <vertAlign val="baseline"/>
        <sz val="12"/>
        <color theme="1"/>
        <name val="Calibri"/>
        <scheme val="none"/>
      </font>
      <numFmt numFmtId="13" formatCode="0%"/>
    </dxf>
    <dxf>
      <font>
        <b val="0"/>
        <i val="0"/>
        <strike val="0"/>
        <condense val="0"/>
        <extend val="0"/>
        <outline val="0"/>
        <shadow val="0"/>
        <u val="none"/>
        <vertAlign val="baseline"/>
        <sz val="12"/>
        <color theme="1"/>
        <name val="Calibri"/>
        <scheme val="none"/>
      </font>
      <numFmt numFmtId="13" formatCode="0%"/>
    </dxf>
    <dxf>
      <font>
        <b val="0"/>
        <i val="0"/>
        <strike val="0"/>
        <condense val="0"/>
        <extend val="0"/>
        <outline val="0"/>
        <shadow val="0"/>
        <u val="none"/>
        <vertAlign val="baseline"/>
        <sz val="12"/>
        <color theme="1"/>
        <name val="Calibri"/>
        <scheme val="none"/>
      </font>
      <numFmt numFmtId="13" formatCode="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none"/>
      </font>
      <numFmt numFmtId="164" formatCode="_-* #,##0_-;\-* #,##0_-;_-* &quot;-&quot;??_-;_-@"/>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none"/>
      </font>
      <numFmt numFmtId="164" formatCode="_-* #,##0_-;\-* #,##0_-;_-* &quot;-&quot;??_-;_-@"/>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none"/>
      </font>
      <numFmt numFmtId="22" formatCode="mmm/yy"/>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minor"/>
      </font>
    </dxf>
    <dxf>
      <numFmt numFmtId="19" formatCode="dd/mm/yyyy"/>
    </dxf>
    <dxf>
      <font>
        <b/>
        <color theme="1"/>
      </font>
      <border>
        <bottom style="thin">
          <color theme="4"/>
        </bottom>
        <vertical/>
        <horizontal/>
      </border>
    </dxf>
    <dxf>
      <font>
        <sz val="8"/>
        <color theme="1"/>
      </font>
      <border>
        <left style="thin">
          <color theme="4"/>
        </left>
        <right style="thin">
          <color theme="4"/>
        </right>
        <top style="thin">
          <color theme="4"/>
        </top>
        <bottom style="thin">
          <color theme="4"/>
        </bottom>
        <vertical/>
        <horizontal/>
      </border>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3" defaultTableStyle="TableStyleMedium2" defaultPivotStyle="PivotStyleLight16">
    <tableStyle name="Data-style" pivot="0" count="3" xr9:uid="{FF9934FC-6CA2-49E8-90A1-1873E067E623}">
      <tableStyleElement type="headerRow" dxfId="17"/>
      <tableStyleElement type="firstRowStripe" dxfId="16"/>
      <tableStyleElement type="secondRowStripe" dxfId="15"/>
    </tableStyle>
    <tableStyle name="Slicer Style 1" pivot="0" table="0" count="0" xr9:uid="{B1A4059D-F457-4029-8FE0-4AA9C03D8337}"/>
    <tableStyle name="SlicerStyleLight1 2" pivot="0" table="0" count="10" xr9:uid="{B5BC08F3-FFEE-4005-BC87-69D532451FD7}">
      <tableStyleElement type="wholeTable" dxfId="14"/>
      <tableStyleElement type="headerRow" dxfId="1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3858452179744286"/>
          <c:y val="8.6121865545952775E-2"/>
          <c:w val="0.40340948191082876"/>
          <c:h val="0.76870116910497588"/>
        </c:manualLayout>
      </c:layout>
      <c:doughnutChart>
        <c:varyColors val="1"/>
        <c:ser>
          <c:idx val="0"/>
          <c:order val="0"/>
          <c:dPt>
            <c:idx val="0"/>
            <c:bubble3D val="0"/>
            <c:spPr>
              <a:solidFill>
                <a:schemeClr val="accent1">
                  <a:lumMod val="50000"/>
                </a:schemeClr>
              </a:solidFill>
              <a:ln w="19050">
                <a:solidFill>
                  <a:schemeClr val="lt1">
                    <a:alpha val="99000"/>
                  </a:schemeClr>
                </a:solidFill>
              </a:ln>
              <a:effectLst/>
            </c:spPr>
            <c:extLst>
              <c:ext xmlns:c16="http://schemas.microsoft.com/office/drawing/2014/chart" uri="{C3380CC4-5D6E-409C-BE32-E72D297353CC}">
                <c16:uniqueId val="{00000001-7A5E-4402-ACC9-A405F0E9B1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5E-4402-ACC9-A405F0E9B1FF}"/>
              </c:ext>
            </c:extLst>
          </c:dPt>
          <c:dLbls>
            <c:dLbl>
              <c:idx val="0"/>
              <c:layout>
                <c:manualLayout>
                  <c:x val="-6.5288750216174099E-2"/>
                  <c:y val="-0.20778369615562767"/>
                </c:manualLayout>
              </c:layout>
              <c:tx>
                <c:rich>
                  <a:bodyPr/>
                  <a:lstStyle/>
                  <a:p>
                    <a:fld id="{7B52C4E7-CE58-4A6A-A116-80C376A03258}" type="VALUE">
                      <a:rPr lang="en-US" sz="1200" b="1">
                        <a:solidFill>
                          <a:schemeClr val="accent1">
                            <a:lumMod val="50000"/>
                          </a:schemeClr>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A5E-4402-ACC9-A405F0E9B1FF}"/>
                </c:ext>
              </c:extLst>
            </c:dLbl>
            <c:dLbl>
              <c:idx val="1"/>
              <c:delete val="1"/>
              <c:extLst>
                <c:ext xmlns:c15="http://schemas.microsoft.com/office/drawing/2012/chart" uri="{CE6537A1-D6FC-4f65-9D91-7224C49458BB}">
                  <c15:layout>
                    <c:manualLayout>
                      <c:w val="0.19065656565656566"/>
                      <c:h val="0.16485319516407598"/>
                    </c:manualLayout>
                  </c15:layout>
                </c:ext>
                <c:ext xmlns:c16="http://schemas.microsoft.com/office/drawing/2014/chart" uri="{C3380CC4-5D6E-409C-BE32-E72D297353CC}">
                  <c16:uniqueId val="{00000003-7A5E-4402-ACC9-A405F0E9B1F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Tables'!$I$28:$I$29</c:f>
              <c:strCache>
                <c:ptCount val="2"/>
                <c:pt idx="0">
                  <c:v>Sales Completion</c:v>
                </c:pt>
                <c:pt idx="1">
                  <c:v>Sales Incompletion</c:v>
                </c:pt>
              </c:strCache>
            </c:strRef>
          </c:cat>
          <c:val>
            <c:numRef>
              <c:f>'Pivot Tables'!$J$28:$J$29</c:f>
              <c:numCache>
                <c:formatCode>0%</c:formatCode>
                <c:ptCount val="2"/>
                <c:pt idx="0">
                  <c:v>0.85555555555555574</c:v>
                </c:pt>
                <c:pt idx="1">
                  <c:v>0.14444444444444426</c:v>
                </c:pt>
              </c:numCache>
            </c:numRef>
          </c:val>
          <c:extLst>
            <c:ext xmlns:c16="http://schemas.microsoft.com/office/drawing/2014/chart" uri="{C3380CC4-5D6E-409C-BE32-E72D297353CC}">
              <c16:uniqueId val="{00000004-7A5E-4402-ACC9-A405F0E9B1FF}"/>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4873595636236193"/>
          <c:y val="7.4218465249281884E-2"/>
          <c:w val="0.40198932260143988"/>
          <c:h val="0.75781304066592037"/>
        </c:manualLayout>
      </c:layout>
      <c:doughnut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34C4-4281-AE9B-76334CD525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C4-4281-AE9B-76334CD525C3}"/>
              </c:ext>
            </c:extLst>
          </c:dPt>
          <c:dLbls>
            <c:dLbl>
              <c:idx val="0"/>
              <c:layout>
                <c:manualLayout>
                  <c:x val="-7.7625570776255703E-2"/>
                  <c:y val="-0.2035623409669212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4C4-4281-AE9B-76334CD525C3}"/>
                </c:ext>
              </c:extLst>
            </c:dLbl>
            <c:dLbl>
              <c:idx val="1"/>
              <c:delete val="1"/>
              <c:extLst>
                <c:ext xmlns:c15="http://schemas.microsoft.com/office/drawing/2012/chart" uri="{CE6537A1-D6FC-4f65-9D91-7224C49458BB}"/>
                <c:ext xmlns:c16="http://schemas.microsoft.com/office/drawing/2014/chart" uri="{C3380CC4-5D6E-409C-BE32-E72D297353CC}">
                  <c16:uniqueId val="{00000003-34C4-4281-AE9B-76334CD525C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Tables'!$I$31:$I$32</c:f>
              <c:strCache>
                <c:ptCount val="2"/>
                <c:pt idx="0">
                  <c:v>Profit Completion</c:v>
                </c:pt>
                <c:pt idx="1">
                  <c:v>Profit Incompletion</c:v>
                </c:pt>
              </c:strCache>
            </c:strRef>
          </c:cat>
          <c:val>
            <c:numRef>
              <c:f>'Pivot Tables'!$J$31:$J$32</c:f>
              <c:numCache>
                <c:formatCode>0%</c:formatCode>
                <c:ptCount val="2"/>
                <c:pt idx="0">
                  <c:v>0.85492063492063519</c:v>
                </c:pt>
                <c:pt idx="1">
                  <c:v>0.14507936507936481</c:v>
                </c:pt>
              </c:numCache>
            </c:numRef>
          </c:val>
          <c:extLst>
            <c:ext xmlns:c16="http://schemas.microsoft.com/office/drawing/2014/chart" uri="{C3380CC4-5D6E-409C-BE32-E72D297353CC}">
              <c16:uniqueId val="{00000004-34C4-4281-AE9B-76334CD525C3}"/>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4538304663136621"/>
          <c:y val="7.4127381315343965E-2"/>
          <c:w val="0.36730637328870469"/>
          <c:h val="0.73546627406493847"/>
        </c:manualLayout>
      </c:layout>
      <c:doughnut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ED31-4A79-83B8-FC9DA3E1AD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31-4A79-83B8-FC9DA3E1AD1C}"/>
              </c:ext>
            </c:extLst>
          </c:dPt>
          <c:dLbls>
            <c:dLbl>
              <c:idx val="0"/>
              <c:layout>
                <c:manualLayout>
                  <c:x val="-6.565200691376992E-2"/>
                  <c:y val="-0.2397214432142069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D31-4A79-83B8-FC9DA3E1AD1C}"/>
                </c:ext>
              </c:extLst>
            </c:dLbl>
            <c:dLbl>
              <c:idx val="1"/>
              <c:delete val="1"/>
              <c:extLst>
                <c:ext xmlns:c15="http://schemas.microsoft.com/office/drawing/2012/chart" uri="{CE6537A1-D6FC-4f65-9D91-7224C49458BB}"/>
                <c:ext xmlns:c16="http://schemas.microsoft.com/office/drawing/2014/chart" uri="{C3380CC4-5D6E-409C-BE32-E72D297353CC}">
                  <c16:uniqueId val="{00000003-ED31-4A79-83B8-FC9DA3E1AD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Tables'!$I$34:$I$35</c:f>
              <c:strCache>
                <c:ptCount val="2"/>
                <c:pt idx="0">
                  <c:v>Customer Completion</c:v>
                </c:pt>
                <c:pt idx="1">
                  <c:v>Customer Incompletion</c:v>
                </c:pt>
              </c:strCache>
            </c:strRef>
          </c:cat>
          <c:val>
            <c:numRef>
              <c:f>'Pivot Tables'!$J$34:$J$35</c:f>
              <c:numCache>
                <c:formatCode>0%</c:formatCode>
                <c:ptCount val="2"/>
                <c:pt idx="0">
                  <c:v>0.8447619047619046</c:v>
                </c:pt>
                <c:pt idx="1">
                  <c:v>0.1552380952380954</c:v>
                </c:pt>
              </c:numCache>
            </c:numRef>
          </c:val>
          <c:extLst>
            <c:ext xmlns:c16="http://schemas.microsoft.com/office/drawing/2014/chart" uri="{C3380CC4-5D6E-409C-BE32-E72D297353CC}">
              <c16:uniqueId val="{00000004-ED31-4A79-83B8-FC9DA3E1AD1C}"/>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Tables!PivotTable2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2691906869978"/>
          <c:y val="5.0925925925925923E-2"/>
          <c:w val="0.84624605643546313"/>
          <c:h val="0.79699876057159524"/>
        </c:manualLayout>
      </c:layout>
      <c:barChart>
        <c:barDir val="col"/>
        <c:grouping val="stacked"/>
        <c:varyColors val="0"/>
        <c:ser>
          <c:idx val="0"/>
          <c:order val="0"/>
          <c:tx>
            <c:strRef>
              <c:f>'Pivot Tables'!$B$8</c:f>
              <c:strCache>
                <c:ptCount val="1"/>
                <c:pt idx="0">
                  <c:v>Sum of Sales</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Tables'!$A$9:$A$18</c:f>
              <c:strCache>
                <c:ptCount val="9"/>
                <c:pt idx="0">
                  <c:v>Jan</c:v>
                </c:pt>
                <c:pt idx="1">
                  <c:v>Feb</c:v>
                </c:pt>
                <c:pt idx="2">
                  <c:v>Mar</c:v>
                </c:pt>
                <c:pt idx="3">
                  <c:v>Apr</c:v>
                </c:pt>
                <c:pt idx="4">
                  <c:v>May</c:v>
                </c:pt>
                <c:pt idx="5">
                  <c:v>Jun</c:v>
                </c:pt>
                <c:pt idx="6">
                  <c:v>Jul</c:v>
                </c:pt>
                <c:pt idx="7">
                  <c:v>Aug</c:v>
                </c:pt>
                <c:pt idx="8">
                  <c:v>Sep</c:v>
                </c:pt>
              </c:strCache>
            </c:strRef>
          </c:cat>
          <c:val>
            <c:numRef>
              <c:f>'Pivot Tables'!$B$9:$B$18</c:f>
              <c:numCache>
                <c:formatCode>General</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FEAC-4F25-A4C2-5678CB7291A8}"/>
            </c:ext>
          </c:extLst>
        </c:ser>
        <c:ser>
          <c:idx val="1"/>
          <c:order val="1"/>
          <c:tx>
            <c:strRef>
              <c:f>'Pivot Tables'!$C$8</c:f>
              <c:strCache>
                <c:ptCount val="1"/>
                <c:pt idx="0">
                  <c:v>Sum of Target Sales</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Tables'!$A$9:$A$18</c:f>
              <c:strCache>
                <c:ptCount val="9"/>
                <c:pt idx="0">
                  <c:v>Jan</c:v>
                </c:pt>
                <c:pt idx="1">
                  <c:v>Feb</c:v>
                </c:pt>
                <c:pt idx="2">
                  <c:v>Mar</c:v>
                </c:pt>
                <c:pt idx="3">
                  <c:v>Apr</c:v>
                </c:pt>
                <c:pt idx="4">
                  <c:v>May</c:v>
                </c:pt>
                <c:pt idx="5">
                  <c:v>Jun</c:v>
                </c:pt>
                <c:pt idx="6">
                  <c:v>Jul</c:v>
                </c:pt>
                <c:pt idx="7">
                  <c:v>Aug</c:v>
                </c:pt>
                <c:pt idx="8">
                  <c:v>Sep</c:v>
                </c:pt>
              </c:strCache>
            </c:strRef>
          </c:cat>
          <c:val>
            <c:numRef>
              <c:f>'Pivot Tables'!$C$9:$C$18</c:f>
              <c:numCache>
                <c:formatCode>General</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FEAC-4F25-A4C2-5678CB7291A8}"/>
            </c:ext>
          </c:extLst>
        </c:ser>
        <c:dLbls>
          <c:dLblPos val="ctr"/>
          <c:showLegendKey val="0"/>
          <c:showVal val="1"/>
          <c:showCatName val="0"/>
          <c:showSerName val="0"/>
          <c:showPercent val="0"/>
          <c:showBubbleSize val="0"/>
        </c:dLbls>
        <c:gapWidth val="30"/>
        <c:overlap val="100"/>
        <c:axId val="454964415"/>
        <c:axId val="305111871"/>
      </c:barChart>
      <c:catAx>
        <c:axId val="45496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chemeClr val="accent1">
                        <a:lumMod val="50000"/>
                      </a:schemeClr>
                    </a:solidFill>
                  </a:rPr>
                  <a:t>Months</a:t>
                </a:r>
                <a:endParaRPr lang="en-IN"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05111871"/>
        <c:crosses val="autoZero"/>
        <c:auto val="1"/>
        <c:lblAlgn val="ctr"/>
        <c:lblOffset val="100"/>
        <c:noMultiLvlLbl val="0"/>
      </c:catAx>
      <c:valAx>
        <c:axId val="305111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chemeClr val="accent1">
                        <a:lumMod val="50000"/>
                      </a:schemeClr>
                    </a:solidFill>
                  </a:rPr>
                  <a:t>Sales</a:t>
                </a: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496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Tables!PivotTable3</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06502179243309"/>
          <c:y val="9.939756678740945E-2"/>
          <c:w val="0.85546413631838092"/>
          <c:h val="0.53149166789401669"/>
        </c:manualLayout>
      </c:layout>
      <c:lineChart>
        <c:grouping val="standard"/>
        <c:varyColors val="0"/>
        <c:ser>
          <c:idx val="0"/>
          <c:order val="0"/>
          <c:tx>
            <c:strRef>
              <c:f>'Pivot Tables'!$B$21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Tables'!$A$22:$A$31</c:f>
              <c:strCache>
                <c:ptCount val="9"/>
                <c:pt idx="0">
                  <c:v>Jan</c:v>
                </c:pt>
                <c:pt idx="1">
                  <c:v>Feb</c:v>
                </c:pt>
                <c:pt idx="2">
                  <c:v>Mar</c:v>
                </c:pt>
                <c:pt idx="3">
                  <c:v>Apr</c:v>
                </c:pt>
                <c:pt idx="4">
                  <c:v>May</c:v>
                </c:pt>
                <c:pt idx="5">
                  <c:v>Jun</c:v>
                </c:pt>
                <c:pt idx="6">
                  <c:v>Jul</c:v>
                </c:pt>
                <c:pt idx="7">
                  <c:v>Aug</c:v>
                </c:pt>
                <c:pt idx="8">
                  <c:v>Sep</c:v>
                </c:pt>
              </c:strCache>
            </c:strRef>
          </c:cat>
          <c:val>
            <c:numRef>
              <c:f>'Pivot Tables'!$B$22:$B$31</c:f>
              <c:numCache>
                <c:formatCode>General</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F08D-4B71-85DC-EDFBD46C487F}"/>
            </c:ext>
          </c:extLst>
        </c:ser>
        <c:dLbls>
          <c:dLblPos val="t"/>
          <c:showLegendKey val="0"/>
          <c:showVal val="1"/>
          <c:showCatName val="0"/>
          <c:showSerName val="0"/>
          <c:showPercent val="0"/>
          <c:showBubbleSize val="0"/>
        </c:dLbls>
        <c:smooth val="0"/>
        <c:axId val="148567743"/>
        <c:axId val="200736095"/>
      </c:lineChart>
      <c:catAx>
        <c:axId val="148567743"/>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b="1">
                    <a:solidFill>
                      <a:schemeClr val="accent1">
                        <a:lumMod val="50000"/>
                      </a:schemeClr>
                    </a:solidFill>
                  </a:rPr>
                  <a:t>Months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0736095"/>
        <c:crosses val="autoZero"/>
        <c:auto val="1"/>
        <c:lblAlgn val="ctr"/>
        <c:lblOffset val="100"/>
        <c:noMultiLvlLbl val="0"/>
      </c:catAx>
      <c:valAx>
        <c:axId val="2007360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chemeClr val="accent1">
                        <a:lumMod val="50000"/>
                      </a:schemeClr>
                    </a:solidFill>
                  </a:rPr>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856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Analysis.xlsx]Pivot Tables!PivotTable4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s>
    <c:plotArea>
      <c:layout/>
      <c:barChart>
        <c:barDir val="bar"/>
        <c:grouping val="clustered"/>
        <c:varyColors val="0"/>
        <c:ser>
          <c:idx val="0"/>
          <c:order val="0"/>
          <c:tx>
            <c:strRef>
              <c:f>'Pivot Tables'!$E$21</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Tables'!$D$22:$D$29</c:f>
              <c:strCache>
                <c:ptCount val="7"/>
                <c:pt idx="0">
                  <c:v>Argentina</c:v>
                </c:pt>
                <c:pt idx="1">
                  <c:v>Brazil</c:v>
                </c:pt>
                <c:pt idx="2">
                  <c:v>Chicaco</c:v>
                </c:pt>
                <c:pt idx="3">
                  <c:v>Chile</c:v>
                </c:pt>
                <c:pt idx="4">
                  <c:v>Columbia</c:v>
                </c:pt>
                <c:pt idx="5">
                  <c:v>Los Angeles</c:v>
                </c:pt>
                <c:pt idx="6">
                  <c:v>Peru</c:v>
                </c:pt>
              </c:strCache>
            </c:strRef>
          </c:cat>
          <c:val>
            <c:numRef>
              <c:f>'Pivot Tables'!$E$22:$E$29</c:f>
              <c:numCache>
                <c:formatCode>General</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97AB-4281-8E60-E12FA20C92C2}"/>
            </c:ext>
          </c:extLst>
        </c:ser>
        <c:dLbls>
          <c:dLblPos val="outEnd"/>
          <c:showLegendKey val="0"/>
          <c:showVal val="1"/>
          <c:showCatName val="0"/>
          <c:showSerName val="0"/>
          <c:showPercent val="0"/>
          <c:showBubbleSize val="0"/>
        </c:dLbls>
        <c:gapWidth val="30"/>
        <c:axId val="397613807"/>
        <c:axId val="460454639"/>
      </c:barChart>
      <c:catAx>
        <c:axId val="3976138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chemeClr val="accent1">
                        <a:lumMod val="50000"/>
                      </a:schemeClr>
                    </a:solidFill>
                  </a:rPr>
                  <a:t>Regions</a:t>
                </a:r>
                <a:endParaRPr lang="en-IN" b="1">
                  <a:solidFill>
                    <a:schemeClr val="accent1">
                      <a:lumMod val="50000"/>
                    </a:scheme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0454639"/>
        <c:crosses val="autoZero"/>
        <c:auto val="1"/>
        <c:lblAlgn val="ctr"/>
        <c:lblOffset val="100"/>
        <c:noMultiLvlLbl val="0"/>
      </c:catAx>
      <c:valAx>
        <c:axId val="460454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chemeClr val="accent1">
                        <a:lumMod val="50000"/>
                      </a:schemeClr>
                    </a:solidFill>
                  </a:rPr>
                  <a:t>Profit</a:t>
                </a:r>
                <a:endParaRPr lang="en-IN"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761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129540</xdr:colOff>
      <xdr:row>0</xdr:row>
      <xdr:rowOff>76200</xdr:rowOff>
    </xdr:from>
    <xdr:to>
      <xdr:col>2</xdr:col>
      <xdr:colOff>236220</xdr:colOff>
      <xdr:row>6</xdr:row>
      <xdr:rowOff>67733</xdr:rowOff>
    </xdr:to>
    <xdr:sp macro="" textlink="">
      <xdr:nvSpPr>
        <xdr:cNvPr id="2" name="Rectangle 1">
          <a:extLst>
            <a:ext uri="{FF2B5EF4-FFF2-40B4-BE49-F238E27FC236}">
              <a16:creationId xmlns:a16="http://schemas.microsoft.com/office/drawing/2014/main" id="{76649033-39A0-AAC7-9BD9-7C3574568F8B}"/>
            </a:ext>
          </a:extLst>
        </xdr:cNvPr>
        <xdr:cNvSpPr/>
      </xdr:nvSpPr>
      <xdr:spPr>
        <a:xfrm>
          <a:off x="129540" y="76200"/>
          <a:ext cx="1325880" cy="110913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129540</xdr:colOff>
      <xdr:row>6</xdr:row>
      <xdr:rowOff>118534</xdr:rowOff>
    </xdr:from>
    <xdr:to>
      <xdr:col>2</xdr:col>
      <xdr:colOff>228600</xdr:colOff>
      <xdr:row>19</xdr:row>
      <xdr:rowOff>8467</xdr:rowOff>
    </xdr:to>
    <xdr:sp macro="" textlink="">
      <xdr:nvSpPr>
        <xdr:cNvPr id="3" name="Rectangle 2">
          <a:extLst>
            <a:ext uri="{FF2B5EF4-FFF2-40B4-BE49-F238E27FC236}">
              <a16:creationId xmlns:a16="http://schemas.microsoft.com/office/drawing/2014/main" id="{C5ABF5A8-A205-4C02-B674-62D8BDED40F6}"/>
            </a:ext>
          </a:extLst>
        </xdr:cNvPr>
        <xdr:cNvSpPr/>
      </xdr:nvSpPr>
      <xdr:spPr>
        <a:xfrm>
          <a:off x="129540" y="1236134"/>
          <a:ext cx="1318260" cy="23114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121073</xdr:colOff>
      <xdr:row>19</xdr:row>
      <xdr:rowOff>67733</xdr:rowOff>
    </xdr:from>
    <xdr:to>
      <xdr:col>2</xdr:col>
      <xdr:colOff>227753</xdr:colOff>
      <xdr:row>29</xdr:row>
      <xdr:rowOff>127000</xdr:rowOff>
    </xdr:to>
    <xdr:sp macro="" textlink="">
      <xdr:nvSpPr>
        <xdr:cNvPr id="4" name="Rectangle 3">
          <a:extLst>
            <a:ext uri="{FF2B5EF4-FFF2-40B4-BE49-F238E27FC236}">
              <a16:creationId xmlns:a16="http://schemas.microsoft.com/office/drawing/2014/main" id="{87419617-1C96-4EEF-8084-10B0F11259F5}"/>
            </a:ext>
          </a:extLst>
        </xdr:cNvPr>
        <xdr:cNvSpPr/>
      </xdr:nvSpPr>
      <xdr:spPr>
        <a:xfrm>
          <a:off x="121073" y="3606800"/>
          <a:ext cx="1325880" cy="192193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266700</xdr:colOff>
      <xdr:row>0</xdr:row>
      <xdr:rowOff>68579</xdr:rowOff>
    </xdr:from>
    <xdr:to>
      <xdr:col>23</xdr:col>
      <xdr:colOff>76200</xdr:colOff>
      <xdr:row>29</xdr:row>
      <xdr:rowOff>126999</xdr:rowOff>
    </xdr:to>
    <xdr:sp macro="" textlink="">
      <xdr:nvSpPr>
        <xdr:cNvPr id="5" name="Rectangle 4">
          <a:extLst>
            <a:ext uri="{FF2B5EF4-FFF2-40B4-BE49-F238E27FC236}">
              <a16:creationId xmlns:a16="http://schemas.microsoft.com/office/drawing/2014/main" id="{DCE50978-22E6-4101-B428-77E748396D0F}"/>
            </a:ext>
          </a:extLst>
        </xdr:cNvPr>
        <xdr:cNvSpPr/>
      </xdr:nvSpPr>
      <xdr:spPr>
        <a:xfrm>
          <a:off x="1485900" y="68579"/>
          <a:ext cx="12611100" cy="5460153"/>
        </a:xfrm>
        <a:prstGeom prst="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335280</xdr:colOff>
      <xdr:row>0</xdr:row>
      <xdr:rowOff>175260</xdr:rowOff>
    </xdr:from>
    <xdr:to>
      <xdr:col>22</xdr:col>
      <xdr:colOff>601980</xdr:colOff>
      <xdr:row>3</xdr:row>
      <xdr:rowOff>114300</xdr:rowOff>
    </xdr:to>
    <xdr:sp macro="" textlink="">
      <xdr:nvSpPr>
        <xdr:cNvPr id="7" name="Rectangle: Rounded Corners 6">
          <a:extLst>
            <a:ext uri="{FF2B5EF4-FFF2-40B4-BE49-F238E27FC236}">
              <a16:creationId xmlns:a16="http://schemas.microsoft.com/office/drawing/2014/main" id="{F4FFC754-947A-C6A1-278C-3B9C758F676B}"/>
            </a:ext>
          </a:extLst>
        </xdr:cNvPr>
        <xdr:cNvSpPr/>
      </xdr:nvSpPr>
      <xdr:spPr>
        <a:xfrm>
          <a:off x="1554480" y="175260"/>
          <a:ext cx="12458700" cy="48768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accent1">
                  <a:lumMod val="50000"/>
                </a:schemeClr>
              </a:solidFill>
              <a:latin typeface="Arial" panose="020B0604020202020204" pitchFamily="34" charset="0"/>
              <a:cs typeface="Arial" panose="020B0604020202020204" pitchFamily="34" charset="0"/>
            </a:rPr>
            <a:t>Ecommerse Excel Dashboard</a:t>
          </a:r>
        </a:p>
      </xdr:txBody>
    </xdr:sp>
    <xdr:clientData/>
  </xdr:twoCellAnchor>
  <xdr:twoCellAnchor>
    <xdr:from>
      <xdr:col>2</xdr:col>
      <xdr:colOff>335280</xdr:colOff>
      <xdr:row>4</xdr:row>
      <xdr:rowOff>22860</xdr:rowOff>
    </xdr:from>
    <xdr:to>
      <xdr:col>9</xdr:col>
      <xdr:colOff>136080</xdr:colOff>
      <xdr:row>9</xdr:row>
      <xdr:rowOff>22860</xdr:rowOff>
    </xdr:to>
    <xdr:sp macro="" textlink="">
      <xdr:nvSpPr>
        <xdr:cNvPr id="8" name="Rectangle: Rounded Corners 7">
          <a:extLst>
            <a:ext uri="{FF2B5EF4-FFF2-40B4-BE49-F238E27FC236}">
              <a16:creationId xmlns:a16="http://schemas.microsoft.com/office/drawing/2014/main" id="{AC6D321C-EC92-20CB-2641-7CEE00AC33BD}"/>
            </a:ext>
          </a:extLst>
        </xdr:cNvPr>
        <xdr:cNvSpPr/>
      </xdr:nvSpPr>
      <xdr:spPr>
        <a:xfrm>
          <a:off x="1554480" y="754380"/>
          <a:ext cx="4068000" cy="9144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1">
                  <a:lumMod val="50000"/>
                </a:schemeClr>
              </a:solidFill>
            </a:rPr>
            <a:t>Sales</a:t>
          </a:r>
        </a:p>
      </xdr:txBody>
    </xdr:sp>
    <xdr:clientData/>
  </xdr:twoCellAnchor>
  <xdr:twoCellAnchor>
    <xdr:from>
      <xdr:col>9</xdr:col>
      <xdr:colOff>251460</xdr:colOff>
      <xdr:row>4</xdr:row>
      <xdr:rowOff>15240</xdr:rowOff>
    </xdr:from>
    <xdr:to>
      <xdr:col>16</xdr:col>
      <xdr:colOff>52260</xdr:colOff>
      <xdr:row>9</xdr:row>
      <xdr:rowOff>15240</xdr:rowOff>
    </xdr:to>
    <xdr:sp macro="" textlink="">
      <xdr:nvSpPr>
        <xdr:cNvPr id="9" name="Rectangle: Rounded Corners 8">
          <a:extLst>
            <a:ext uri="{FF2B5EF4-FFF2-40B4-BE49-F238E27FC236}">
              <a16:creationId xmlns:a16="http://schemas.microsoft.com/office/drawing/2014/main" id="{7C2D1E8B-968C-4DB8-95BB-C20504656268}"/>
            </a:ext>
          </a:extLst>
        </xdr:cNvPr>
        <xdr:cNvSpPr/>
      </xdr:nvSpPr>
      <xdr:spPr>
        <a:xfrm>
          <a:off x="5737860" y="746760"/>
          <a:ext cx="4068000" cy="9144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1">
                  <a:lumMod val="50000"/>
                </a:schemeClr>
              </a:solidFill>
            </a:rPr>
            <a:t>Profit</a:t>
          </a:r>
        </a:p>
      </xdr:txBody>
    </xdr:sp>
    <xdr:clientData/>
  </xdr:twoCellAnchor>
  <xdr:twoCellAnchor>
    <xdr:from>
      <xdr:col>16</xdr:col>
      <xdr:colOff>167640</xdr:colOff>
      <xdr:row>4</xdr:row>
      <xdr:rowOff>15240</xdr:rowOff>
    </xdr:from>
    <xdr:to>
      <xdr:col>22</xdr:col>
      <xdr:colOff>578040</xdr:colOff>
      <xdr:row>9</xdr:row>
      <xdr:rowOff>15240</xdr:rowOff>
    </xdr:to>
    <xdr:sp macro="" textlink="">
      <xdr:nvSpPr>
        <xdr:cNvPr id="10" name="Rectangle: Rounded Corners 9">
          <a:extLst>
            <a:ext uri="{FF2B5EF4-FFF2-40B4-BE49-F238E27FC236}">
              <a16:creationId xmlns:a16="http://schemas.microsoft.com/office/drawing/2014/main" id="{0AA566B1-7AFC-4405-85CE-16A2DCE0E370}"/>
            </a:ext>
          </a:extLst>
        </xdr:cNvPr>
        <xdr:cNvSpPr/>
      </xdr:nvSpPr>
      <xdr:spPr>
        <a:xfrm>
          <a:off x="9921240" y="746760"/>
          <a:ext cx="4068000" cy="9144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1">
                  <a:lumMod val="50000"/>
                </a:schemeClr>
              </a:solidFill>
            </a:rPr>
            <a:t>Number</a:t>
          </a:r>
          <a:r>
            <a:rPr lang="en-IN" sz="1100" b="1" baseline="0">
              <a:solidFill>
                <a:schemeClr val="accent1">
                  <a:lumMod val="50000"/>
                </a:schemeClr>
              </a:solidFill>
            </a:rPr>
            <a:t> of Customers</a:t>
          </a:r>
          <a:endParaRPr lang="en-IN" sz="1100" b="1">
            <a:solidFill>
              <a:schemeClr val="accent1">
                <a:lumMod val="50000"/>
              </a:schemeClr>
            </a:solidFill>
          </a:endParaRPr>
        </a:p>
      </xdr:txBody>
    </xdr:sp>
    <xdr:clientData/>
  </xdr:twoCellAnchor>
  <xdr:twoCellAnchor>
    <xdr:from>
      <xdr:col>2</xdr:col>
      <xdr:colOff>365760</xdr:colOff>
      <xdr:row>9</xdr:row>
      <xdr:rowOff>101598</xdr:rowOff>
    </xdr:from>
    <xdr:to>
      <xdr:col>11</xdr:col>
      <xdr:colOff>556260</xdr:colOff>
      <xdr:row>29</xdr:row>
      <xdr:rowOff>8466</xdr:rowOff>
    </xdr:to>
    <xdr:sp macro="" textlink="">
      <xdr:nvSpPr>
        <xdr:cNvPr id="11" name="Rectangle 10">
          <a:extLst>
            <a:ext uri="{FF2B5EF4-FFF2-40B4-BE49-F238E27FC236}">
              <a16:creationId xmlns:a16="http://schemas.microsoft.com/office/drawing/2014/main" id="{41FE4299-8E6C-9DE5-F3A2-7311A34CFECE}"/>
            </a:ext>
          </a:extLst>
        </xdr:cNvPr>
        <xdr:cNvSpPr/>
      </xdr:nvSpPr>
      <xdr:spPr>
        <a:xfrm>
          <a:off x="1584960" y="1777998"/>
          <a:ext cx="5676900" cy="363220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1">
                  <a:lumMod val="50000"/>
                </a:schemeClr>
              </a:solidFill>
            </a:rPr>
            <a:t>Sales</a:t>
          </a:r>
          <a:r>
            <a:rPr lang="en-IN" sz="1100" b="1" baseline="0">
              <a:solidFill>
                <a:schemeClr val="accent1">
                  <a:lumMod val="50000"/>
                </a:schemeClr>
              </a:solidFill>
            </a:rPr>
            <a:t> per Month</a:t>
          </a:r>
          <a:endParaRPr lang="en-IN" sz="1100" b="1">
            <a:solidFill>
              <a:schemeClr val="accent1">
                <a:lumMod val="50000"/>
              </a:schemeClr>
            </a:solidFill>
          </a:endParaRPr>
        </a:p>
      </xdr:txBody>
    </xdr:sp>
    <xdr:clientData/>
  </xdr:twoCellAnchor>
  <xdr:twoCellAnchor>
    <xdr:from>
      <xdr:col>12</xdr:col>
      <xdr:colOff>372533</xdr:colOff>
      <xdr:row>9</xdr:row>
      <xdr:rowOff>93133</xdr:rowOff>
    </xdr:from>
    <xdr:to>
      <xdr:col>22</xdr:col>
      <xdr:colOff>579120</xdr:colOff>
      <xdr:row>18</xdr:row>
      <xdr:rowOff>50800</xdr:rowOff>
    </xdr:to>
    <xdr:sp macro="" textlink="">
      <xdr:nvSpPr>
        <xdr:cNvPr id="12" name="Rectangle 11">
          <a:extLst>
            <a:ext uri="{FF2B5EF4-FFF2-40B4-BE49-F238E27FC236}">
              <a16:creationId xmlns:a16="http://schemas.microsoft.com/office/drawing/2014/main" id="{A3678D2E-B0BC-4997-B8E7-6FF19A27D7BB}"/>
            </a:ext>
          </a:extLst>
        </xdr:cNvPr>
        <xdr:cNvSpPr/>
      </xdr:nvSpPr>
      <xdr:spPr>
        <a:xfrm>
          <a:off x="7687733" y="1769533"/>
          <a:ext cx="6302587" cy="163406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1">
                  <a:lumMod val="50000"/>
                </a:schemeClr>
              </a:solidFill>
            </a:rPr>
            <a:t>Customers per Montth</a:t>
          </a:r>
        </a:p>
      </xdr:txBody>
    </xdr:sp>
    <xdr:clientData/>
  </xdr:twoCellAnchor>
  <xdr:twoCellAnchor>
    <xdr:from>
      <xdr:col>12</xdr:col>
      <xdr:colOff>360680</xdr:colOff>
      <xdr:row>18</xdr:row>
      <xdr:rowOff>135467</xdr:rowOff>
    </xdr:from>
    <xdr:to>
      <xdr:col>22</xdr:col>
      <xdr:colOff>584200</xdr:colOff>
      <xdr:row>28</xdr:row>
      <xdr:rowOff>169333</xdr:rowOff>
    </xdr:to>
    <xdr:sp macro="" textlink="">
      <xdr:nvSpPr>
        <xdr:cNvPr id="13" name="Rectangle 12">
          <a:extLst>
            <a:ext uri="{FF2B5EF4-FFF2-40B4-BE49-F238E27FC236}">
              <a16:creationId xmlns:a16="http://schemas.microsoft.com/office/drawing/2014/main" id="{6A16E560-6E80-4C50-8F87-1DFABFF78F88}"/>
            </a:ext>
          </a:extLst>
        </xdr:cNvPr>
        <xdr:cNvSpPr/>
      </xdr:nvSpPr>
      <xdr:spPr>
        <a:xfrm>
          <a:off x="7675880" y="3488267"/>
          <a:ext cx="6319520" cy="189653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1">
                  <a:lumMod val="50000"/>
                </a:schemeClr>
              </a:solidFill>
            </a:rPr>
            <a:t>Total Profit per Region</a:t>
          </a:r>
        </a:p>
      </xdr:txBody>
    </xdr:sp>
    <xdr:clientData/>
  </xdr:twoCellAnchor>
  <xdr:oneCellAnchor>
    <xdr:from>
      <xdr:col>2</xdr:col>
      <xdr:colOff>575734</xdr:colOff>
      <xdr:row>5</xdr:row>
      <xdr:rowOff>67735</xdr:rowOff>
    </xdr:from>
    <xdr:ext cx="2192866" cy="718466"/>
    <xdr:sp macro="" textlink="">
      <xdr:nvSpPr>
        <xdr:cNvPr id="6" name="TextBox 5">
          <a:extLst>
            <a:ext uri="{FF2B5EF4-FFF2-40B4-BE49-F238E27FC236}">
              <a16:creationId xmlns:a16="http://schemas.microsoft.com/office/drawing/2014/main" id="{1E97C538-5AF4-BA98-9B84-A42141DB9979}"/>
            </a:ext>
          </a:extLst>
        </xdr:cNvPr>
        <xdr:cNvSpPr txBox="1"/>
      </xdr:nvSpPr>
      <xdr:spPr>
        <a:xfrm>
          <a:off x="1794934" y="999068"/>
          <a:ext cx="2192866"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4000" b="1" i="0" u="none" strike="noStrike">
              <a:solidFill>
                <a:schemeClr val="accent1">
                  <a:lumMod val="50000"/>
                </a:schemeClr>
              </a:solidFill>
              <a:effectLst/>
              <a:latin typeface="+mn-lt"/>
              <a:ea typeface="+mn-ea"/>
              <a:cs typeface="+mn-cs"/>
            </a:rPr>
            <a:t>$754941</a:t>
          </a:r>
          <a:endParaRPr lang="en-IN" sz="4000" b="1">
            <a:solidFill>
              <a:schemeClr val="accent1">
                <a:lumMod val="50000"/>
              </a:schemeClr>
            </a:solidFill>
          </a:endParaRPr>
        </a:p>
      </xdr:txBody>
    </xdr:sp>
    <xdr:clientData/>
  </xdr:oneCellAnchor>
  <xdr:oneCellAnchor>
    <xdr:from>
      <xdr:col>10</xdr:col>
      <xdr:colOff>141393</xdr:colOff>
      <xdr:row>5</xdr:row>
      <xdr:rowOff>111760</xdr:rowOff>
    </xdr:from>
    <xdr:ext cx="1515533" cy="440266"/>
    <xdr:sp macro="" textlink="">
      <xdr:nvSpPr>
        <xdr:cNvPr id="14" name="TextBox 13">
          <a:extLst>
            <a:ext uri="{FF2B5EF4-FFF2-40B4-BE49-F238E27FC236}">
              <a16:creationId xmlns:a16="http://schemas.microsoft.com/office/drawing/2014/main" id="{671AD654-14E7-4E07-AE95-242B726B34CA}"/>
            </a:ext>
          </a:extLst>
        </xdr:cNvPr>
        <xdr:cNvSpPr txBox="1"/>
      </xdr:nvSpPr>
      <xdr:spPr>
        <a:xfrm>
          <a:off x="6237393" y="1043093"/>
          <a:ext cx="1515533" cy="4402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17</xdr:col>
      <xdr:colOff>74507</xdr:colOff>
      <xdr:row>5</xdr:row>
      <xdr:rowOff>120227</xdr:rowOff>
    </xdr:from>
    <xdr:ext cx="1515533" cy="440266"/>
    <xdr:sp macro="" textlink="">
      <xdr:nvSpPr>
        <xdr:cNvPr id="15" name="TextBox 14">
          <a:extLst>
            <a:ext uri="{FF2B5EF4-FFF2-40B4-BE49-F238E27FC236}">
              <a16:creationId xmlns:a16="http://schemas.microsoft.com/office/drawing/2014/main" id="{0B37BB85-283B-465D-A7CB-12882BE1D23F}"/>
            </a:ext>
          </a:extLst>
        </xdr:cNvPr>
        <xdr:cNvSpPr txBox="1"/>
      </xdr:nvSpPr>
      <xdr:spPr>
        <a:xfrm>
          <a:off x="10437707" y="1051560"/>
          <a:ext cx="1515533" cy="4402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9</xdr:col>
      <xdr:colOff>522393</xdr:colOff>
      <xdr:row>5</xdr:row>
      <xdr:rowOff>27093</xdr:rowOff>
    </xdr:from>
    <xdr:ext cx="2192866" cy="718466"/>
    <xdr:sp macro="" textlink="">
      <xdr:nvSpPr>
        <xdr:cNvPr id="16" name="TextBox 15">
          <a:extLst>
            <a:ext uri="{FF2B5EF4-FFF2-40B4-BE49-F238E27FC236}">
              <a16:creationId xmlns:a16="http://schemas.microsoft.com/office/drawing/2014/main" id="{36590A64-575B-4B20-8EEC-8D3BE470F7C1}"/>
            </a:ext>
          </a:extLst>
        </xdr:cNvPr>
        <xdr:cNvSpPr txBox="1"/>
      </xdr:nvSpPr>
      <xdr:spPr>
        <a:xfrm>
          <a:off x="6008793" y="958426"/>
          <a:ext cx="2192866"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4000" b="1" i="0" u="none" strike="noStrike">
              <a:solidFill>
                <a:schemeClr val="accent1">
                  <a:lumMod val="50000"/>
                </a:schemeClr>
              </a:solidFill>
              <a:effectLst/>
              <a:latin typeface="+mn-lt"/>
              <a:ea typeface="+mn-ea"/>
              <a:cs typeface="+mn-cs"/>
            </a:rPr>
            <a:t>$891111</a:t>
          </a:r>
          <a:endParaRPr lang="en-IN" sz="4000" b="1">
            <a:solidFill>
              <a:schemeClr val="accent1">
                <a:lumMod val="50000"/>
              </a:schemeClr>
            </a:solidFill>
          </a:endParaRPr>
        </a:p>
      </xdr:txBody>
    </xdr:sp>
    <xdr:clientData/>
  </xdr:oneCellAnchor>
  <xdr:oneCellAnchor>
    <xdr:from>
      <xdr:col>16</xdr:col>
      <xdr:colOff>514773</xdr:colOff>
      <xdr:row>5</xdr:row>
      <xdr:rowOff>27094</xdr:rowOff>
    </xdr:from>
    <xdr:ext cx="2192866" cy="718466"/>
    <xdr:sp macro="" textlink="">
      <xdr:nvSpPr>
        <xdr:cNvPr id="17" name="TextBox 16">
          <a:extLst>
            <a:ext uri="{FF2B5EF4-FFF2-40B4-BE49-F238E27FC236}">
              <a16:creationId xmlns:a16="http://schemas.microsoft.com/office/drawing/2014/main" id="{D5577BDF-7E94-44CD-AFA0-F16E6E5D2647}"/>
            </a:ext>
          </a:extLst>
        </xdr:cNvPr>
        <xdr:cNvSpPr txBox="1"/>
      </xdr:nvSpPr>
      <xdr:spPr>
        <a:xfrm>
          <a:off x="10268373" y="958427"/>
          <a:ext cx="2192866"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4000" b="1" i="0" u="none" strike="noStrike">
              <a:solidFill>
                <a:schemeClr val="accent1">
                  <a:lumMod val="50000"/>
                </a:schemeClr>
              </a:solidFill>
              <a:effectLst/>
              <a:latin typeface="+mn-lt"/>
              <a:ea typeface="+mn-ea"/>
              <a:cs typeface="+mn-cs"/>
            </a:rPr>
            <a:t>9360</a:t>
          </a:r>
          <a:endParaRPr lang="en-IN" sz="4000" b="1">
            <a:solidFill>
              <a:schemeClr val="accent1">
                <a:lumMod val="50000"/>
              </a:schemeClr>
            </a:solidFill>
          </a:endParaRPr>
        </a:p>
      </xdr:txBody>
    </xdr:sp>
    <xdr:clientData/>
  </xdr:oneCellAnchor>
  <xdr:twoCellAnchor>
    <xdr:from>
      <xdr:col>5</xdr:col>
      <xdr:colOff>592667</xdr:colOff>
      <xdr:row>3</xdr:row>
      <xdr:rowOff>169333</xdr:rowOff>
    </xdr:from>
    <xdr:to>
      <xdr:col>9</xdr:col>
      <xdr:colOff>203200</xdr:colOff>
      <xdr:row>9</xdr:row>
      <xdr:rowOff>127000</xdr:rowOff>
    </xdr:to>
    <xdr:graphicFrame macro="">
      <xdr:nvGraphicFramePr>
        <xdr:cNvPr id="18" name="Chart 17">
          <a:extLst>
            <a:ext uri="{FF2B5EF4-FFF2-40B4-BE49-F238E27FC236}">
              <a16:creationId xmlns:a16="http://schemas.microsoft.com/office/drawing/2014/main" id="{CF5D9FE9-7673-44A1-8F7B-B2D326CBB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513927</xdr:colOff>
      <xdr:row>3</xdr:row>
      <xdr:rowOff>169334</xdr:rowOff>
    </xdr:from>
    <xdr:to>
      <xdr:col>16</xdr:col>
      <xdr:colOff>118534</xdr:colOff>
      <xdr:row>9</xdr:row>
      <xdr:rowOff>135467</xdr:rowOff>
    </xdr:to>
    <xdr:graphicFrame macro="">
      <xdr:nvGraphicFramePr>
        <xdr:cNvPr id="19" name="Chart 18">
          <a:extLst>
            <a:ext uri="{FF2B5EF4-FFF2-40B4-BE49-F238E27FC236}">
              <a16:creationId xmlns:a16="http://schemas.microsoft.com/office/drawing/2014/main" id="{B19164D2-C8D5-4019-8468-0037D8178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355601</xdr:colOff>
      <xdr:row>4</xdr:row>
      <xdr:rowOff>8466</xdr:rowOff>
    </xdr:from>
    <xdr:to>
      <xdr:col>23</xdr:col>
      <xdr:colOff>84668</xdr:colOff>
      <xdr:row>9</xdr:row>
      <xdr:rowOff>169334</xdr:rowOff>
    </xdr:to>
    <xdr:graphicFrame macro="">
      <xdr:nvGraphicFramePr>
        <xdr:cNvPr id="20" name="Chart 19">
          <a:extLst>
            <a:ext uri="{FF2B5EF4-FFF2-40B4-BE49-F238E27FC236}">
              <a16:creationId xmlns:a16="http://schemas.microsoft.com/office/drawing/2014/main" id="{E435A2ED-D063-43E1-ABEF-ABC718BE4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533400</xdr:colOff>
      <xdr:row>11</xdr:row>
      <xdr:rowOff>118534</xdr:rowOff>
    </xdr:from>
    <xdr:to>
      <xdr:col>11</xdr:col>
      <xdr:colOff>440267</xdr:colOff>
      <xdr:row>27</xdr:row>
      <xdr:rowOff>160867</xdr:rowOff>
    </xdr:to>
    <xdr:graphicFrame macro="">
      <xdr:nvGraphicFramePr>
        <xdr:cNvPr id="21" name="Chart 20">
          <a:extLst>
            <a:ext uri="{FF2B5EF4-FFF2-40B4-BE49-F238E27FC236}">
              <a16:creationId xmlns:a16="http://schemas.microsoft.com/office/drawing/2014/main" id="{D7499078-9D27-485B-81BF-858CACAD9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592667</xdr:colOff>
      <xdr:row>10</xdr:row>
      <xdr:rowOff>76200</xdr:rowOff>
    </xdr:from>
    <xdr:to>
      <xdr:col>22</xdr:col>
      <xdr:colOff>448733</xdr:colOff>
      <xdr:row>17</xdr:row>
      <xdr:rowOff>177801</xdr:rowOff>
    </xdr:to>
    <xdr:graphicFrame macro="">
      <xdr:nvGraphicFramePr>
        <xdr:cNvPr id="22" name="Chart 21">
          <a:extLst>
            <a:ext uri="{FF2B5EF4-FFF2-40B4-BE49-F238E27FC236}">
              <a16:creationId xmlns:a16="http://schemas.microsoft.com/office/drawing/2014/main" id="{9488E23B-174C-4F57-A62F-708850A57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411479</xdr:colOff>
      <xdr:row>19</xdr:row>
      <xdr:rowOff>59266</xdr:rowOff>
    </xdr:from>
    <xdr:to>
      <xdr:col>22</xdr:col>
      <xdr:colOff>491066</xdr:colOff>
      <xdr:row>29</xdr:row>
      <xdr:rowOff>93134</xdr:rowOff>
    </xdr:to>
    <xdr:graphicFrame macro="">
      <xdr:nvGraphicFramePr>
        <xdr:cNvPr id="23" name="Chart 22">
          <a:extLst>
            <a:ext uri="{FF2B5EF4-FFF2-40B4-BE49-F238E27FC236}">
              <a16:creationId xmlns:a16="http://schemas.microsoft.com/office/drawing/2014/main" id="{EC18E1CD-214D-4399-AD95-AE7AA2AB9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129540</xdr:colOff>
      <xdr:row>6</xdr:row>
      <xdr:rowOff>160867</xdr:rowOff>
    </xdr:from>
    <xdr:to>
      <xdr:col>2</xdr:col>
      <xdr:colOff>175260</xdr:colOff>
      <xdr:row>18</xdr:row>
      <xdr:rowOff>135466</xdr:rowOff>
    </xdr:to>
    <mc:AlternateContent xmlns:mc="http://schemas.openxmlformats.org/markup-compatibility/2006" xmlns:a14="http://schemas.microsoft.com/office/drawing/2010/main">
      <mc:Choice Requires="a14">
        <xdr:graphicFrame macro="">
          <xdr:nvGraphicFramePr>
            <xdr:cNvPr id="24" name="Month">
              <a:extLst>
                <a:ext uri="{FF2B5EF4-FFF2-40B4-BE49-F238E27FC236}">
                  <a16:creationId xmlns:a16="http://schemas.microsoft.com/office/drawing/2014/main" id="{68AD143A-A8E2-4BA6-9829-833C05316EF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9540" y="1278467"/>
              <a:ext cx="1264920" cy="2209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0</xdr:row>
      <xdr:rowOff>125306</xdr:rowOff>
    </xdr:from>
    <xdr:to>
      <xdr:col>2</xdr:col>
      <xdr:colOff>152400</xdr:colOff>
      <xdr:row>5</xdr:row>
      <xdr:rowOff>165973</xdr:rowOff>
    </xdr:to>
    <mc:AlternateContent xmlns:mc="http://schemas.openxmlformats.org/markup-compatibility/2006" xmlns:a14="http://schemas.microsoft.com/office/drawing/2010/main">
      <mc:Choice Requires="a14">
        <xdr:graphicFrame macro="">
          <xdr:nvGraphicFramePr>
            <xdr:cNvPr id="25" name="Quarter">
              <a:extLst>
                <a:ext uri="{FF2B5EF4-FFF2-40B4-BE49-F238E27FC236}">
                  <a16:creationId xmlns:a16="http://schemas.microsoft.com/office/drawing/2014/main" id="{20BCCD41-8B95-472E-AFB5-5D0283386D66}"/>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29540" y="125306"/>
              <a:ext cx="1242060" cy="97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121073</xdr:colOff>
      <xdr:row>19</xdr:row>
      <xdr:rowOff>101600</xdr:rowOff>
    </xdr:from>
    <xdr:to>
      <xdr:col>2</xdr:col>
      <xdr:colOff>177800</xdr:colOff>
      <xdr:row>29</xdr:row>
      <xdr:rowOff>101600</xdr:rowOff>
    </xdr:to>
    <mc:AlternateContent xmlns:mc="http://schemas.openxmlformats.org/markup-compatibility/2006" xmlns:a14="http://schemas.microsoft.com/office/drawing/2010/main">
      <mc:Choice Requires="a14">
        <xdr:graphicFrame macro="">
          <xdr:nvGraphicFramePr>
            <xdr:cNvPr id="26" name="Region">
              <a:extLst>
                <a:ext uri="{FF2B5EF4-FFF2-40B4-BE49-F238E27FC236}">
                  <a16:creationId xmlns:a16="http://schemas.microsoft.com/office/drawing/2014/main" id="{ACCA397A-023D-4E9C-B44A-40E83A4FFC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1073" y="3640667"/>
              <a:ext cx="1275927" cy="18626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un Gaurav" refreshedDate="45221.656448032409" createdVersion="8" refreshedVersion="8" minRefreshableVersion="3" recordCount="63" xr:uid="{3F225040-3D92-402E-A2DA-6F7148DFD5E1}">
  <cacheSource type="worksheet">
    <worksheetSource name="Table1"/>
  </cacheSource>
  <cacheFields count="12">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1"/>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ount="15">
        <n v="5000"/>
        <n v="3500"/>
        <n v="1500"/>
        <n v="6000"/>
        <n v="2500"/>
        <n v="10000"/>
        <n v="15000"/>
        <n v="4000"/>
        <n v="8571.4285714285706"/>
        <n v="7857.1428571428569"/>
        <n v="11428.571428571429"/>
        <n v="14285.714285714286"/>
        <n v="18562.957142857143"/>
        <n v="18571.428571428572"/>
        <n v="17857.142857142859"/>
      </sharedItems>
    </cacheField>
    <cacheField name="Profit" numFmtId="0">
      <sharedItems containsSemiMixedTypes="0" containsString="0" containsNumber="1" containsInteger="1" minValue="2000" maxValue="25000" count="32">
        <n v="2581"/>
        <n v="3944"/>
        <n v="3293"/>
        <n v="2019"/>
        <n v="2980"/>
        <n v="2209"/>
        <n v="2440"/>
        <n v="2000"/>
        <n v="14431"/>
        <n v="3000"/>
        <n v="4000"/>
        <n v="6000"/>
        <n v="6500"/>
        <n v="12000"/>
        <n v="4500"/>
        <n v="5500"/>
        <n v="10000"/>
        <n v="20000"/>
        <n v="17000"/>
        <n v="16000"/>
        <n v="20500"/>
        <n v="21000"/>
        <n v="21500"/>
        <n v="22000"/>
        <n v="18000"/>
        <n v="18500"/>
        <n v="14314"/>
        <n v="22500"/>
        <n v="22900"/>
        <n v="25000"/>
        <n v="24000"/>
        <n v="24500"/>
      </sharedItems>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ount="25">
        <n v="80"/>
        <n v="30"/>
        <n v="15"/>
        <n v="40"/>
        <n v="100"/>
        <n v="20"/>
        <n v="90"/>
        <n v="45"/>
        <n v="43"/>
        <n v="110"/>
        <n v="228"/>
        <n v="220"/>
        <n v="238"/>
        <n v="230"/>
        <n v="250"/>
        <n v="240"/>
        <n v="270"/>
        <n v="259"/>
        <n v="260"/>
        <n v="261"/>
        <n v="242"/>
        <n v="285"/>
        <n v="275"/>
        <n v="290"/>
        <n v="310"/>
      </sharedItems>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 name="Days (Month)" numFmtId="0" databaseField="0">
      <fieldGroup base="0">
        <rangePr groupBy="days" startDate="2023-01-01T00:00:00" endDate="2023-09-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3"/>
        </groupItems>
      </fieldGroup>
    </cacheField>
    <cacheField name="Months (Month)" numFmtId="0" databaseField="0">
      <fieldGroup base="0">
        <rangePr groupBy="months" startDate="2023-01-01T00:00:00" endDate="2023-09-02T00:00:00"/>
        <groupItems count="14">
          <s v="&lt;01-01-2023"/>
          <s v="Jan"/>
          <s v="Feb"/>
          <s v="Mar"/>
          <s v="Apr"/>
          <s v="May"/>
          <s v="Jun"/>
          <s v="Jul"/>
          <s v="Aug"/>
          <s v="Sep"/>
          <s v="Oct"/>
          <s v="Nov"/>
          <s v="Dec"/>
          <s v="&gt;02-09-2023"/>
        </groupItems>
      </fieldGroup>
    </cacheField>
  </cacheFields>
  <extLst>
    <ext xmlns:x14="http://schemas.microsoft.com/office/spreadsheetml/2009/9/main" uri="{725AE2AE-9491-48be-B2B4-4EB974FC3084}">
      <x14:pivotCacheDefinition pivotCacheId="272541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x v="0"/>
    <x v="0"/>
    <x v="0"/>
    <n v="2857.1428571428573"/>
    <x v="0"/>
    <x v="0"/>
    <n v="0.89"/>
    <n v="0.85"/>
    <n v="0.72"/>
  </r>
  <r>
    <x v="0"/>
    <x v="1"/>
    <x v="1"/>
    <x v="1"/>
    <n v="2857.1428571428573"/>
    <x v="1"/>
    <x v="0"/>
    <n v="0.94"/>
    <n v="0.95"/>
    <n v="0.86"/>
  </r>
  <r>
    <x v="0"/>
    <x v="2"/>
    <x v="2"/>
    <x v="2"/>
    <n v="2857.1428571428573"/>
    <x v="2"/>
    <x v="0"/>
    <n v="0.82"/>
    <n v="0.8"/>
    <n v="0.76"/>
  </r>
  <r>
    <x v="0"/>
    <x v="3"/>
    <x v="2"/>
    <x v="3"/>
    <n v="2857.1428571428573"/>
    <x v="3"/>
    <x v="0"/>
    <n v="0.79"/>
    <n v="0.79"/>
    <n v="0.79"/>
  </r>
  <r>
    <x v="0"/>
    <x v="4"/>
    <x v="3"/>
    <x v="4"/>
    <n v="2857.1428571428573"/>
    <x v="4"/>
    <x v="0"/>
    <n v="0.96"/>
    <n v="0.79"/>
    <n v="0.7"/>
  </r>
  <r>
    <x v="0"/>
    <x v="5"/>
    <x v="4"/>
    <x v="5"/>
    <n v="2857.1428571428573"/>
    <x v="2"/>
    <x v="0"/>
    <n v="0.79"/>
    <n v="0.79"/>
    <n v="0.77"/>
  </r>
  <r>
    <x v="0"/>
    <x v="6"/>
    <x v="5"/>
    <x v="6"/>
    <n v="2857.1428571428573"/>
    <x v="5"/>
    <x v="0"/>
    <n v="0.75"/>
    <n v="0.72"/>
    <n v="0.93"/>
  </r>
  <r>
    <x v="1"/>
    <x v="0"/>
    <x v="0"/>
    <x v="7"/>
    <n v="1428.5714285714287"/>
    <x v="6"/>
    <x v="0"/>
    <n v="0.92"/>
    <n v="0.99"/>
    <n v="0.74"/>
  </r>
  <r>
    <x v="1"/>
    <x v="1"/>
    <x v="6"/>
    <x v="8"/>
    <n v="1428.5714285714287"/>
    <x v="1"/>
    <x v="0"/>
    <n v="0.7"/>
    <n v="0.99"/>
    <n v="0.95"/>
  </r>
  <r>
    <x v="1"/>
    <x v="2"/>
    <x v="2"/>
    <x v="9"/>
    <n v="1428.5714285714287"/>
    <x v="2"/>
    <x v="0"/>
    <n v="0.91"/>
    <n v="0.98"/>
    <n v="0.89"/>
  </r>
  <r>
    <x v="1"/>
    <x v="3"/>
    <x v="1"/>
    <x v="10"/>
    <n v="1428.5714285714287"/>
    <x v="3"/>
    <x v="0"/>
    <n v="0.74"/>
    <n v="0.85"/>
    <n v="0.7"/>
  </r>
  <r>
    <x v="1"/>
    <x v="4"/>
    <x v="3"/>
    <x v="7"/>
    <n v="1428.5714285714287"/>
    <x v="4"/>
    <x v="0"/>
    <n v="0.9"/>
    <n v="0.9"/>
    <n v="0.72"/>
  </r>
  <r>
    <x v="1"/>
    <x v="5"/>
    <x v="7"/>
    <x v="7"/>
    <n v="1428.5714285714287"/>
    <x v="2"/>
    <x v="0"/>
    <n v="0.95"/>
    <n v="0.97"/>
    <n v="0.81"/>
  </r>
  <r>
    <x v="1"/>
    <x v="6"/>
    <x v="5"/>
    <x v="7"/>
    <n v="1428.5714285714287"/>
    <x v="5"/>
    <x v="0"/>
    <n v="0.99"/>
    <n v="0.79"/>
    <n v="0.75"/>
  </r>
  <r>
    <x v="2"/>
    <x v="0"/>
    <x v="8"/>
    <x v="10"/>
    <n v="1428.5714285714287"/>
    <x v="7"/>
    <x v="0"/>
    <n v="0.86"/>
    <n v="0.97"/>
    <n v="0.89"/>
  </r>
  <r>
    <x v="2"/>
    <x v="1"/>
    <x v="8"/>
    <x v="11"/>
    <n v="1428.5714285714287"/>
    <x v="8"/>
    <x v="0"/>
    <n v="0.83"/>
    <n v="0.72"/>
    <n v="0.74"/>
  </r>
  <r>
    <x v="2"/>
    <x v="2"/>
    <x v="8"/>
    <x v="12"/>
    <n v="1428.5714285714287"/>
    <x v="8"/>
    <x v="0"/>
    <n v="0.74"/>
    <n v="0.78"/>
    <n v="0.94"/>
  </r>
  <r>
    <x v="2"/>
    <x v="3"/>
    <x v="8"/>
    <x v="13"/>
    <n v="1428.5714285714287"/>
    <x v="8"/>
    <x v="0"/>
    <n v="0.8"/>
    <n v="0.84"/>
    <n v="0.81"/>
  </r>
  <r>
    <x v="2"/>
    <x v="4"/>
    <x v="8"/>
    <x v="9"/>
    <n v="1428.5714285714287"/>
    <x v="8"/>
    <x v="0"/>
    <n v="0.89"/>
    <n v="0.99"/>
    <n v="0.97"/>
  </r>
  <r>
    <x v="2"/>
    <x v="5"/>
    <x v="8"/>
    <x v="7"/>
    <n v="1428.5714285714287"/>
    <x v="3"/>
    <x v="0"/>
    <n v="0.71"/>
    <n v="0.87"/>
    <n v="0.94"/>
  </r>
  <r>
    <x v="2"/>
    <x v="6"/>
    <x v="8"/>
    <x v="7"/>
    <n v="1428.5714285714287"/>
    <x v="8"/>
    <x v="0"/>
    <n v="0.9"/>
    <n v="0.72"/>
    <n v="0.94"/>
  </r>
  <r>
    <x v="3"/>
    <x v="0"/>
    <x v="9"/>
    <x v="9"/>
    <n v="5714.2857142857147"/>
    <x v="4"/>
    <x v="1"/>
    <n v="0.89"/>
    <n v="0.85"/>
    <n v="0.87"/>
  </r>
  <r>
    <x v="3"/>
    <x v="1"/>
    <x v="9"/>
    <x v="14"/>
    <n v="5714.2857142857147"/>
    <x v="4"/>
    <x v="1"/>
    <n v="0.89"/>
    <n v="0.8"/>
    <n v="0.88"/>
  </r>
  <r>
    <x v="3"/>
    <x v="2"/>
    <x v="9"/>
    <x v="15"/>
    <n v="5714.2857142857147"/>
    <x v="4"/>
    <x v="1"/>
    <n v="0.98"/>
    <n v="0.99"/>
    <n v="0.81"/>
  </r>
  <r>
    <x v="3"/>
    <x v="3"/>
    <x v="9"/>
    <x v="16"/>
    <n v="5714.2857142857147"/>
    <x v="4"/>
    <x v="1"/>
    <n v="0.81"/>
    <n v="0.91"/>
    <n v="0.95"/>
  </r>
  <r>
    <x v="3"/>
    <x v="4"/>
    <x v="9"/>
    <x v="7"/>
    <n v="5714.2857142857147"/>
    <x v="4"/>
    <x v="1"/>
    <n v="0.97"/>
    <n v="0.85"/>
    <n v="0.85"/>
  </r>
  <r>
    <x v="3"/>
    <x v="5"/>
    <x v="9"/>
    <x v="7"/>
    <n v="5714.2857142857147"/>
    <x v="4"/>
    <x v="1"/>
    <n v="0.89"/>
    <n v="0.94"/>
    <n v="0.8"/>
  </r>
  <r>
    <x v="3"/>
    <x v="6"/>
    <x v="9"/>
    <x v="7"/>
    <n v="5714.2857142857147"/>
    <x v="4"/>
    <x v="1"/>
    <n v="0.88"/>
    <n v="0.94"/>
    <n v="0.7"/>
  </r>
  <r>
    <x v="4"/>
    <x v="0"/>
    <x v="10"/>
    <x v="17"/>
    <n v="2857.1428571428573"/>
    <x v="6"/>
    <x v="1"/>
    <n v="0.75"/>
    <n v="0.77"/>
    <n v="0.84"/>
  </r>
  <r>
    <x v="4"/>
    <x v="1"/>
    <x v="10"/>
    <x v="18"/>
    <n v="2857.1428571428573"/>
    <x v="0"/>
    <x v="1"/>
    <n v="0.73"/>
    <n v="0.96"/>
    <n v="0.93"/>
  </r>
  <r>
    <x v="4"/>
    <x v="2"/>
    <x v="10"/>
    <x v="19"/>
    <n v="2857.1428571428573"/>
    <x v="6"/>
    <x v="1"/>
    <n v="0.93"/>
    <n v="0.74"/>
    <n v="0.93"/>
  </r>
  <r>
    <x v="4"/>
    <x v="3"/>
    <x v="10"/>
    <x v="13"/>
    <n v="2857.1428571428573"/>
    <x v="9"/>
    <x v="1"/>
    <n v="0.85"/>
    <n v="0.7"/>
    <n v="0.99"/>
  </r>
  <r>
    <x v="4"/>
    <x v="4"/>
    <x v="10"/>
    <x v="20"/>
    <n v="2857.1428571428573"/>
    <x v="6"/>
    <x v="1"/>
    <n v="0.92"/>
    <n v="0.99"/>
    <n v="0.88"/>
  </r>
  <r>
    <x v="4"/>
    <x v="5"/>
    <x v="10"/>
    <x v="21"/>
    <n v="2857.1428571428573"/>
    <x v="4"/>
    <x v="1"/>
    <n v="0.75"/>
    <n v="0.97"/>
    <n v="0.83"/>
  </r>
  <r>
    <x v="4"/>
    <x v="6"/>
    <x v="10"/>
    <x v="22"/>
    <n v="2857.1428571428573"/>
    <x v="6"/>
    <x v="1"/>
    <n v="0.77"/>
    <n v="0.97"/>
    <n v="0.78"/>
  </r>
  <r>
    <x v="5"/>
    <x v="0"/>
    <x v="11"/>
    <x v="23"/>
    <n v="857.14285714285711"/>
    <x v="10"/>
    <x v="1"/>
    <n v="0.79"/>
    <n v="0.75"/>
    <n v="0.93"/>
  </r>
  <r>
    <x v="5"/>
    <x v="1"/>
    <x v="11"/>
    <x v="24"/>
    <n v="857.14285714285711"/>
    <x v="11"/>
    <x v="1"/>
    <n v="0.81"/>
    <n v="0.98"/>
    <n v="0.86"/>
  </r>
  <r>
    <x v="5"/>
    <x v="2"/>
    <x v="11"/>
    <x v="25"/>
    <n v="857.14285714285711"/>
    <x v="10"/>
    <x v="1"/>
    <n v="0.86"/>
    <n v="0.82"/>
    <n v="0.86"/>
  </r>
  <r>
    <x v="5"/>
    <x v="3"/>
    <x v="11"/>
    <x v="26"/>
    <n v="857.14285714285711"/>
    <x v="12"/>
    <x v="1"/>
    <n v="0.72"/>
    <n v="0.95"/>
    <n v="0.9"/>
  </r>
  <r>
    <x v="5"/>
    <x v="4"/>
    <x v="11"/>
    <x v="21"/>
    <n v="857.14285714285711"/>
    <x v="10"/>
    <x v="1"/>
    <n v="0.71"/>
    <n v="0.8"/>
    <n v="0.76"/>
  </r>
  <r>
    <x v="5"/>
    <x v="5"/>
    <x v="11"/>
    <x v="27"/>
    <n v="857.14285714285711"/>
    <x v="13"/>
    <x v="1"/>
    <n v="0.97"/>
    <n v="0.95"/>
    <n v="0.85"/>
  </r>
  <r>
    <x v="5"/>
    <x v="6"/>
    <x v="11"/>
    <x v="28"/>
    <n v="857.14285714285711"/>
    <x v="10"/>
    <x v="1"/>
    <n v="0.95"/>
    <n v="0.85"/>
    <n v="0.91"/>
  </r>
  <r>
    <x v="6"/>
    <x v="0"/>
    <x v="12"/>
    <x v="29"/>
    <n v="714.28571428571433"/>
    <x v="14"/>
    <x v="2"/>
    <n v="0.97"/>
    <n v="0.7"/>
    <n v="0.93"/>
  </r>
  <r>
    <x v="6"/>
    <x v="1"/>
    <x v="12"/>
    <x v="23"/>
    <n v="714.28571428571433"/>
    <x v="15"/>
    <x v="2"/>
    <n v="0.9"/>
    <n v="0.98"/>
    <n v="0.96"/>
  </r>
  <r>
    <x v="6"/>
    <x v="2"/>
    <x v="12"/>
    <x v="29"/>
    <n v="714.28571428571433"/>
    <x v="16"/>
    <x v="2"/>
    <n v="0.9"/>
    <n v="0.95"/>
    <n v="0.98"/>
  </r>
  <r>
    <x v="6"/>
    <x v="3"/>
    <x v="12"/>
    <x v="29"/>
    <n v="714.28571428571433"/>
    <x v="17"/>
    <x v="2"/>
    <n v="0.96"/>
    <n v="0.81"/>
    <n v="0.85"/>
  </r>
  <r>
    <x v="6"/>
    <x v="4"/>
    <x v="12"/>
    <x v="29"/>
    <n v="714.28571428571433"/>
    <x v="18"/>
    <x v="2"/>
    <n v="0.98"/>
    <n v="0.84"/>
    <n v="0.89"/>
  </r>
  <r>
    <x v="6"/>
    <x v="5"/>
    <x v="12"/>
    <x v="29"/>
    <n v="714.28571428571433"/>
    <x v="18"/>
    <x v="2"/>
    <n v="0.76"/>
    <n v="0.7"/>
    <n v="0.86"/>
  </r>
  <r>
    <x v="6"/>
    <x v="6"/>
    <x v="12"/>
    <x v="29"/>
    <n v="714.28571428571433"/>
    <x v="19"/>
    <x v="2"/>
    <n v="0.91"/>
    <n v="0.77"/>
    <n v="0.75"/>
  </r>
  <r>
    <x v="7"/>
    <x v="0"/>
    <x v="13"/>
    <x v="29"/>
    <n v="714.28571428571433"/>
    <x v="20"/>
    <x v="2"/>
    <n v="0.79"/>
    <n v="0.81"/>
    <n v="0.74"/>
  </r>
  <r>
    <x v="7"/>
    <x v="1"/>
    <x v="13"/>
    <x v="27"/>
    <n v="714.28571428571433"/>
    <x v="14"/>
    <x v="2"/>
    <n v="0.85"/>
    <n v="0.82"/>
    <n v="0.73"/>
  </r>
  <r>
    <x v="7"/>
    <x v="2"/>
    <x v="13"/>
    <x v="29"/>
    <n v="714.28571428571433"/>
    <x v="20"/>
    <x v="2"/>
    <n v="0.88"/>
    <n v="0.84"/>
    <n v="0.75"/>
  </r>
  <r>
    <x v="7"/>
    <x v="3"/>
    <x v="13"/>
    <x v="29"/>
    <n v="714.28571428571433"/>
    <x v="20"/>
    <x v="2"/>
    <n v="0.81"/>
    <n v="0.92"/>
    <n v="0.91"/>
  </r>
  <r>
    <x v="7"/>
    <x v="4"/>
    <x v="13"/>
    <x v="29"/>
    <n v="714.28571428571433"/>
    <x v="20"/>
    <x v="2"/>
    <n v="0.84"/>
    <n v="0.73"/>
    <n v="0.99"/>
  </r>
  <r>
    <x v="7"/>
    <x v="5"/>
    <x v="13"/>
    <x v="29"/>
    <n v="714.28571428571433"/>
    <x v="15"/>
    <x v="2"/>
    <n v="0.93"/>
    <n v="0.79"/>
    <n v="0.72"/>
  </r>
  <r>
    <x v="7"/>
    <x v="6"/>
    <x v="13"/>
    <x v="29"/>
    <n v="714.28571428571433"/>
    <x v="20"/>
    <x v="2"/>
    <n v="0.84"/>
    <n v="0.79"/>
    <n v="0.8"/>
  </r>
  <r>
    <x v="8"/>
    <x v="0"/>
    <x v="14"/>
    <x v="27"/>
    <n v="285.71428571428572"/>
    <x v="21"/>
    <x v="2"/>
    <n v="0.85"/>
    <n v="0.91"/>
    <n v="0.84"/>
  </r>
  <r>
    <x v="8"/>
    <x v="1"/>
    <x v="14"/>
    <x v="22"/>
    <n v="285.71428571428572"/>
    <x v="22"/>
    <x v="2"/>
    <n v="0.86"/>
    <n v="0.75"/>
    <n v="0.96"/>
  </r>
  <r>
    <x v="8"/>
    <x v="2"/>
    <x v="14"/>
    <x v="30"/>
    <n v="285.71428571428572"/>
    <x v="21"/>
    <x v="2"/>
    <n v="0.96"/>
    <n v="0.77"/>
    <n v="0.92"/>
  </r>
  <r>
    <x v="8"/>
    <x v="3"/>
    <x v="14"/>
    <x v="31"/>
    <n v="285.71428571428572"/>
    <x v="23"/>
    <x v="2"/>
    <n v="0.99"/>
    <n v="0.97"/>
    <n v="0.73"/>
  </r>
  <r>
    <x v="8"/>
    <x v="4"/>
    <x v="14"/>
    <x v="31"/>
    <n v="285.71428571428572"/>
    <x v="24"/>
    <x v="2"/>
    <n v="0.77"/>
    <n v="0.72"/>
    <n v="0.85"/>
  </r>
  <r>
    <x v="8"/>
    <x v="5"/>
    <x v="14"/>
    <x v="31"/>
    <n v="285.71428571428572"/>
    <x v="16"/>
    <x v="2"/>
    <n v="0.77"/>
    <n v="0.96"/>
    <n v="0.78"/>
  </r>
  <r>
    <x v="8"/>
    <x v="6"/>
    <x v="14"/>
    <x v="31"/>
    <n v="285.71428571428572"/>
    <x v="21"/>
    <x v="2"/>
    <n v="0.78"/>
    <n v="0.8"/>
    <n v="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5C99CB-6B5F-4DC5-8F16-52410CD6358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B31" firstHeaderRow="1" firstDataRow="1" firstDataCol="1"/>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items count="16">
        <item x="2"/>
        <item x="4"/>
        <item x="1"/>
        <item x="7"/>
        <item x="0"/>
        <item x="3"/>
        <item x="9"/>
        <item x="8"/>
        <item x="5"/>
        <item x="10"/>
        <item x="11"/>
        <item x="6"/>
        <item x="14"/>
        <item x="12"/>
        <item x="13"/>
        <item t="default"/>
      </items>
    </pivotField>
    <pivotField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numFmtId="164" showAll="0"/>
    <pivotField dataField="1"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4">
        <item x="0"/>
        <item x="1"/>
        <item x="2"/>
        <item t="default"/>
      </items>
    </pivotField>
    <pivotField numFmtId="9" showAll="0"/>
    <pivotField numFmtId="9"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10">
    <i>
      <x v="1"/>
    </i>
    <i>
      <x v="2"/>
    </i>
    <i>
      <x v="3"/>
    </i>
    <i>
      <x v="4"/>
    </i>
    <i>
      <x v="5"/>
    </i>
    <i>
      <x v="6"/>
    </i>
    <i>
      <x v="7"/>
    </i>
    <i>
      <x v="8"/>
    </i>
    <i>
      <x v="9"/>
    </i>
    <i t="grand">
      <x/>
    </i>
  </rowItems>
  <colItems count="1">
    <i/>
  </colItems>
  <dataFields count="1">
    <dataField name="Sum of Customers" fld="5" baseField="0" baseItem="0"/>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DAAD82-60B0-42DD-A9C1-8B7F8D5341F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F7"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items count="16">
        <item x="2"/>
        <item x="4"/>
        <item x="1"/>
        <item x="7"/>
        <item x="0"/>
        <item x="3"/>
        <item x="9"/>
        <item x="8"/>
        <item x="5"/>
        <item x="10"/>
        <item x="11"/>
        <item x="6"/>
        <item x="14"/>
        <item x="12"/>
        <item x="13"/>
        <item t="default"/>
      </items>
    </pivotField>
    <pivotField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numFmtId="164" showAll="0"/>
    <pivotField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4">
        <item x="0"/>
        <item x="1"/>
        <item x="2"/>
        <item t="default"/>
      </items>
    </pivotField>
    <pivotField numFmtId="9" showAll="0"/>
    <pivotField dataField="1" numFmtId="9"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Profit Completion Rate" fld="8"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A533B6-A037-44C7-A596-C226C2F6DA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items count="16">
        <item x="2"/>
        <item x="4"/>
        <item x="1"/>
        <item x="7"/>
        <item x="0"/>
        <item x="3"/>
        <item x="9"/>
        <item x="8"/>
        <item x="5"/>
        <item x="10"/>
        <item x="11"/>
        <item x="6"/>
        <item x="14"/>
        <item x="12"/>
        <item x="13"/>
        <item t="default"/>
      </items>
    </pivotField>
    <pivotField dataField="1"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numFmtId="164" showAll="0"/>
    <pivotField dataField="1"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4">
        <item x="0"/>
        <item x="1"/>
        <item x="2"/>
        <item t="default"/>
      </items>
    </pivotField>
    <pivotField numFmtId="9" showAll="0"/>
    <pivotField numFmtId="9"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Sales" fld="2" baseField="0" baseItem="0"/>
    <dataField name="Sum of Profit" fld="3" baseField="0" baseItem="0"/>
    <dataField name="Sum of Custome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BD2885-648F-4F11-8EAD-75C27620A60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F3"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items count="16">
        <item x="2"/>
        <item x="4"/>
        <item x="1"/>
        <item x="7"/>
        <item x="0"/>
        <item x="3"/>
        <item x="9"/>
        <item x="8"/>
        <item x="5"/>
        <item x="10"/>
        <item x="11"/>
        <item x="6"/>
        <item x="14"/>
        <item x="12"/>
        <item x="13"/>
        <item t="default"/>
      </items>
    </pivotField>
    <pivotField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numFmtId="164" showAll="0"/>
    <pivotField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4">
        <item x="0"/>
        <item x="1"/>
        <item x="2"/>
        <item t="default"/>
      </items>
    </pivotField>
    <pivotField dataField="1" numFmtId="9" showAll="0"/>
    <pivotField numFmtId="9"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Sales Completion Rate"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5B99BB-53EA-4D9A-A332-B84015BC75C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K19"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items count="16">
        <item x="2"/>
        <item x="4"/>
        <item x="1"/>
        <item x="7"/>
        <item x="0"/>
        <item x="3"/>
        <item x="9"/>
        <item x="8"/>
        <item x="5"/>
        <item x="10"/>
        <item x="11"/>
        <item x="6"/>
        <item x="14"/>
        <item x="12"/>
        <item x="13"/>
        <item t="default"/>
      </items>
    </pivotField>
    <pivotField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numFmtId="164" showAll="0"/>
    <pivotField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4">
        <item x="0"/>
        <item x="1"/>
        <item x="2"/>
        <item t="default"/>
      </items>
    </pivotField>
    <pivotField numFmtId="9" showAll="0"/>
    <pivotField numFmtId="9"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E7A391-8DFA-4A3A-8F09-27CCCB73DA8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0:F11" firstHeaderRow="1" firstDataRow="1" firstDataCol="0"/>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numFmtId="164" showAll="0">
      <items count="16">
        <item x="2"/>
        <item x="4"/>
        <item x="1"/>
        <item x="7"/>
        <item x="0"/>
        <item x="3"/>
        <item x="9"/>
        <item x="8"/>
        <item x="5"/>
        <item x="10"/>
        <item x="11"/>
        <item x="6"/>
        <item x="14"/>
        <item x="12"/>
        <item x="13"/>
        <item t="default"/>
      </items>
    </pivotField>
    <pivotField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numFmtId="164" showAll="0"/>
    <pivotField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4">
        <item x="0"/>
        <item x="1"/>
        <item x="2"/>
        <item t="default"/>
      </items>
    </pivotField>
    <pivotField numFmtId="9" showAll="0"/>
    <pivotField numFmtId="9" showAll="0"/>
    <pivotField dataField="1"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Customer Completion Rate"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482920-0B4F-4A0F-AF83-72A5A10D7E0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21:E29" firstHeaderRow="1" firstDataRow="1" firstDataCol="1"/>
  <pivotFields count="12">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164" showAll="0">
      <items count="16">
        <item x="2"/>
        <item x="4"/>
        <item x="1"/>
        <item x="7"/>
        <item x="0"/>
        <item x="3"/>
        <item x="9"/>
        <item x="8"/>
        <item x="5"/>
        <item x="10"/>
        <item x="11"/>
        <item x="6"/>
        <item x="14"/>
        <item x="12"/>
        <item x="13"/>
        <item t="default"/>
      </items>
    </pivotField>
    <pivotField dataField="1"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numFmtId="164" showAll="0"/>
    <pivotField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4">
        <item x="0"/>
        <item x="1"/>
        <item x="2"/>
        <item t="default"/>
      </items>
    </pivotField>
    <pivotField numFmtId="9" showAll="0"/>
    <pivotField numFmtId="9"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8">
    <i>
      <x/>
    </i>
    <i>
      <x v="1"/>
    </i>
    <i>
      <x v="2"/>
    </i>
    <i>
      <x v="3"/>
    </i>
    <i>
      <x v="4"/>
    </i>
    <i>
      <x v="5"/>
    </i>
    <i>
      <x v="6"/>
    </i>
    <i t="grand">
      <x/>
    </i>
  </rowItems>
  <colItems count="1">
    <i/>
  </colItems>
  <dataFields count="1">
    <dataField name="Sum of Profit" fld="3" baseField="0" baseItem="0"/>
  </dataFields>
  <chartFormats count="2">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B8EFA7-BE8F-4703-B59B-AB45AA44E68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C18" firstHeaderRow="0" firstDataRow="1" firstDataCol="1"/>
  <pivotFields count="12">
    <pivotField numFmtId="17" showAll="0">
      <items count="10">
        <item x="0"/>
        <item x="1"/>
        <item x="2"/>
        <item x="3"/>
        <item x="4"/>
        <item x="5"/>
        <item x="6"/>
        <item x="7"/>
        <item x="8"/>
        <item t="default"/>
      </items>
    </pivotField>
    <pivotField showAll="0">
      <items count="8">
        <item x="0"/>
        <item x="1"/>
        <item x="2"/>
        <item x="3"/>
        <item x="4"/>
        <item x="5"/>
        <item x="6"/>
        <item t="default"/>
      </items>
    </pivotField>
    <pivotField dataField="1" numFmtId="164" showAll="0">
      <items count="16">
        <item x="2"/>
        <item x="4"/>
        <item x="1"/>
        <item x="7"/>
        <item x="0"/>
        <item x="3"/>
        <item x="9"/>
        <item x="8"/>
        <item x="5"/>
        <item x="10"/>
        <item x="11"/>
        <item x="6"/>
        <item x="14"/>
        <item x="12"/>
        <item x="13"/>
        <item t="default"/>
      </items>
    </pivotField>
    <pivotField showAll="0">
      <items count="33">
        <item x="7"/>
        <item x="3"/>
        <item x="5"/>
        <item x="6"/>
        <item x="0"/>
        <item x="4"/>
        <item x="9"/>
        <item x="2"/>
        <item x="1"/>
        <item x="10"/>
        <item x="14"/>
        <item x="15"/>
        <item x="11"/>
        <item x="12"/>
        <item x="16"/>
        <item x="13"/>
        <item x="26"/>
        <item x="8"/>
        <item x="19"/>
        <item x="18"/>
        <item x="24"/>
        <item x="25"/>
        <item x="17"/>
        <item x="20"/>
        <item x="21"/>
        <item x="22"/>
        <item x="23"/>
        <item x="27"/>
        <item x="28"/>
        <item x="30"/>
        <item x="31"/>
        <item x="29"/>
        <item t="default"/>
      </items>
    </pivotField>
    <pivotField dataField="1" numFmtId="164" showAll="0"/>
    <pivotField showAll="0">
      <items count="26">
        <item x="2"/>
        <item x="5"/>
        <item x="1"/>
        <item x="3"/>
        <item x="8"/>
        <item x="7"/>
        <item x="0"/>
        <item x="6"/>
        <item x="4"/>
        <item x="9"/>
        <item x="11"/>
        <item x="10"/>
        <item x="13"/>
        <item x="12"/>
        <item x="15"/>
        <item x="20"/>
        <item x="14"/>
        <item x="17"/>
        <item x="18"/>
        <item x="19"/>
        <item x="16"/>
        <item x="22"/>
        <item x="21"/>
        <item x="23"/>
        <item x="24"/>
        <item t="default"/>
      </items>
    </pivotField>
    <pivotField showAll="0">
      <items count="4">
        <item x="0"/>
        <item x="1"/>
        <item x="2"/>
        <item t="default"/>
      </items>
    </pivotField>
    <pivotField numFmtId="9" showAll="0"/>
    <pivotField numFmtId="9"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10">
    <i>
      <x v="1"/>
    </i>
    <i>
      <x v="2"/>
    </i>
    <i>
      <x v="3"/>
    </i>
    <i>
      <x v="4"/>
    </i>
    <i>
      <x v="5"/>
    </i>
    <i>
      <x v="6"/>
    </i>
    <i>
      <x v="7"/>
    </i>
    <i>
      <x v="8"/>
    </i>
    <i>
      <x v="9"/>
    </i>
    <i t="grand">
      <x/>
    </i>
  </rowItems>
  <colFields count="1">
    <field x="-2"/>
  </colFields>
  <colItems count="2">
    <i>
      <x/>
    </i>
    <i i="1">
      <x v="1"/>
    </i>
  </colItems>
  <dataFields count="2">
    <dataField name="Sum of Sales" fld="2" baseField="0" baseItem="0"/>
    <dataField name="Sum of Target Sales" fld="4" baseField="0" baseItem="0"/>
  </dataFields>
  <chartFormats count="2">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8382F11-6A26-4373-AEDB-0D171E54E8A1}" sourceName="Month">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272541610">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F7203842-485C-4E5B-A57F-1155B51CCCC3}" sourceName="Quarter">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27254161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DD14AA-71EA-4939-B9CC-DCF2CC52780C}" sourceName="Regi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s>
  <data>
    <tabular pivotCacheId="272541610">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CDDC5D6-E551-4695-A277-C199B54BAB64}" cache="Slicer_Month" caption="Month" rowHeight="180000"/>
  <slicer name="Quarter" xr10:uid="{BA2C536E-E661-47DF-8C46-6AFCB068293F}" cache="Slicer_Quarter" caption="Quarter" rowHeight="180000"/>
  <slicer name="Region" xr10:uid="{4B065C77-02F6-4263-94F3-D833C3792A98}" cache="Slicer_Region" caption="Region"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2CF301-5D39-40D8-BCFC-EB13F738FF70}" name="Table2" displayName="Table2" ref="A1:J64" totalsRowShown="0">
  <autoFilter ref="A1:J64" xr:uid="{322CF301-5D39-40D8-BCFC-EB13F738FF70}"/>
  <tableColumns count="10">
    <tableColumn id="1" xr3:uid="{F7A91762-A248-475E-BC8B-98539064F6AF}" name="Month" dataDxfId="12"/>
    <tableColumn id="2" xr3:uid="{3AFB5478-E391-4105-AF0F-FF69D232AB83}" name="Region"/>
    <tableColumn id="3" xr3:uid="{5ECD23EB-E9F4-477D-AEA2-47B2B46D2EED}" name="Sales"/>
    <tableColumn id="4" xr3:uid="{413AFE5F-35CD-4932-8F86-F122B1303EEF}" name="Profit"/>
    <tableColumn id="5" xr3:uid="{41556600-7764-4A66-8663-0BA1210B4903}" name="Target Sales"/>
    <tableColumn id="6" xr3:uid="{C536718E-A526-4341-8987-C8F7B2309B59}" name="Customers"/>
    <tableColumn id="7" xr3:uid="{B59294BA-8E35-41A4-ADEE-EEAAA9570CA8}" name="Quarter"/>
    <tableColumn id="8" xr3:uid="{E0457531-4C97-4FED-A6B8-6BDA599B0BCE}" name="Sales Completion Rate"/>
    <tableColumn id="9" xr3:uid="{83E0836A-2902-4420-9817-80361FAFB2ED}" name="Profit Completion Rate"/>
    <tableColumn id="10" xr3:uid="{9F98E6D5-9521-4763-BD41-31D2022CEA40}" name="Customer Completion R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F23C1D-633E-4989-969B-C26FC7FAE7C2}" name="Table1" displayName="Table1" ref="A1:J64" totalsRowShown="0" headerRowDxfId="11" dataDxfId="10" headerRowCellStyle="Normal 2" dataCellStyle="Normal 2">
  <autoFilter ref="A1:J64" xr:uid="{E8F23C1D-633E-4989-969B-C26FC7FAE7C2}"/>
  <tableColumns count="10">
    <tableColumn id="1" xr3:uid="{90431154-04F2-4917-91D9-87A85C9246C0}" name="Month" dataDxfId="9" dataCellStyle="Normal 2"/>
    <tableColumn id="2" xr3:uid="{B67BD550-3782-4444-8902-26AD4B34B238}" name="Region" dataDxfId="8" dataCellStyle="Normal 2"/>
    <tableColumn id="3" xr3:uid="{E8DFB804-60DC-4022-A630-02EA506C8793}" name="Sales" dataDxfId="7" dataCellStyle="Normal 2"/>
    <tableColumn id="4" xr3:uid="{4DD26158-FCC7-4646-AE69-EB5FDB1F6AF2}" name="Profit" dataDxfId="6" dataCellStyle="Normal 2"/>
    <tableColumn id="5" xr3:uid="{00B88E21-5F21-4917-861B-EF917F5D8CB9}" name="Target Sales" dataDxfId="5" dataCellStyle="Normal 2"/>
    <tableColumn id="6" xr3:uid="{C1D7A5D8-6B21-4790-8942-066461B70381}" name="Customers" dataDxfId="4" dataCellStyle="Normal 2"/>
    <tableColumn id="7" xr3:uid="{B016A327-C4B6-45FA-9D0E-428A7F8F350D}" name="Quarter" dataDxfId="3" dataCellStyle="Normal 2"/>
    <tableColumn id="8" xr3:uid="{C6CEB068-02F6-4CB3-A737-DBE6DC70374F}" name="Sales Completion Rate" dataDxfId="2" dataCellStyle="Normal 2"/>
    <tableColumn id="9" xr3:uid="{32DCD609-4DCB-41BE-B3E8-B11E14359632}" name="Profit Completion Rate" dataDxfId="1" dataCellStyle="Normal 2"/>
    <tableColumn id="10" xr3:uid="{60CBBA85-A368-4D95-BF84-00B36250F971}" name="Customer Completion Rate" dataDxfId="0" dataCellStyle="Normal 2"/>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F9D0A-8893-4750-B427-582986F27FB4}">
  <dimension ref="A1:J64"/>
  <sheetViews>
    <sheetView workbookViewId="0">
      <selection sqref="A1:J64"/>
    </sheetView>
  </sheetViews>
  <sheetFormatPr defaultRowHeight="14.4" x14ac:dyDescent="0.3"/>
  <cols>
    <col min="5" max="5" width="12.88671875" customWidth="1"/>
    <col min="6" max="6" width="11.77734375" customWidth="1"/>
    <col min="7" max="7" width="9.33203125" customWidth="1"/>
    <col min="8" max="8" width="21.5546875" customWidth="1"/>
    <col min="9" max="9" width="22" customWidth="1"/>
    <col min="10" max="10" width="25.44140625" customWidth="1"/>
  </cols>
  <sheetData>
    <row r="1" spans="1:10" x14ac:dyDescent="0.3">
      <c r="A1" t="s">
        <v>0</v>
      </c>
      <c r="B1" t="s">
        <v>1</v>
      </c>
      <c r="C1" t="s">
        <v>2</v>
      </c>
      <c r="D1" t="s">
        <v>3</v>
      </c>
      <c r="E1" t="s">
        <v>4</v>
      </c>
      <c r="F1" t="s">
        <v>5</v>
      </c>
      <c r="G1" t="s">
        <v>6</v>
      </c>
      <c r="H1" t="s">
        <v>7</v>
      </c>
      <c r="I1" t="s">
        <v>8</v>
      </c>
      <c r="J1" t="s">
        <v>9</v>
      </c>
    </row>
    <row r="2" spans="1:10" x14ac:dyDescent="0.3">
      <c r="A2" s="16">
        <v>44927</v>
      </c>
      <c r="B2" t="s">
        <v>10</v>
      </c>
      <c r="C2">
        <v>5000</v>
      </c>
      <c r="D2">
        <v>2581</v>
      </c>
      <c r="E2">
        <v>2857.1428571428573</v>
      </c>
      <c r="F2">
        <v>80</v>
      </c>
      <c r="G2" t="s">
        <v>11</v>
      </c>
      <c r="H2">
        <v>0.89</v>
      </c>
      <c r="I2">
        <v>0.85</v>
      </c>
      <c r="J2">
        <v>0.72</v>
      </c>
    </row>
    <row r="3" spans="1:10" x14ac:dyDescent="0.3">
      <c r="A3" s="16">
        <v>44927</v>
      </c>
      <c r="B3" t="s">
        <v>12</v>
      </c>
      <c r="C3">
        <v>3500</v>
      </c>
      <c r="D3">
        <v>3944</v>
      </c>
      <c r="E3">
        <v>2857.1428571428573</v>
      </c>
      <c r="F3">
        <v>30</v>
      </c>
      <c r="G3" t="s">
        <v>11</v>
      </c>
      <c r="H3">
        <v>0.94</v>
      </c>
      <c r="I3">
        <v>0.95</v>
      </c>
      <c r="J3">
        <v>0.86</v>
      </c>
    </row>
    <row r="4" spans="1:10" x14ac:dyDescent="0.3">
      <c r="A4" s="16">
        <v>44927</v>
      </c>
      <c r="B4" t="s">
        <v>13</v>
      </c>
      <c r="C4">
        <v>1500</v>
      </c>
      <c r="D4">
        <v>3293</v>
      </c>
      <c r="E4">
        <v>2857.1428571428573</v>
      </c>
      <c r="F4">
        <v>15</v>
      </c>
      <c r="G4" t="s">
        <v>11</v>
      </c>
      <c r="H4">
        <v>0.82</v>
      </c>
      <c r="I4">
        <v>0.8</v>
      </c>
      <c r="J4">
        <v>0.76</v>
      </c>
    </row>
    <row r="5" spans="1:10" x14ac:dyDescent="0.3">
      <c r="A5" s="16">
        <v>44927</v>
      </c>
      <c r="B5" t="s">
        <v>14</v>
      </c>
      <c r="C5">
        <v>1500</v>
      </c>
      <c r="D5">
        <v>2019</v>
      </c>
      <c r="E5">
        <v>2857.1428571428573</v>
      </c>
      <c r="F5">
        <v>40</v>
      </c>
      <c r="G5" t="s">
        <v>11</v>
      </c>
      <c r="H5">
        <v>0.79</v>
      </c>
      <c r="I5">
        <v>0.79</v>
      </c>
      <c r="J5">
        <v>0.79</v>
      </c>
    </row>
    <row r="6" spans="1:10" x14ac:dyDescent="0.3">
      <c r="A6" s="16">
        <v>44927</v>
      </c>
      <c r="B6" t="s">
        <v>15</v>
      </c>
      <c r="C6">
        <v>6000</v>
      </c>
      <c r="D6">
        <v>2980</v>
      </c>
      <c r="E6">
        <v>2857.1428571428573</v>
      </c>
      <c r="F6">
        <v>100</v>
      </c>
      <c r="G6" t="s">
        <v>11</v>
      </c>
      <c r="H6">
        <v>0.96</v>
      </c>
      <c r="I6">
        <v>0.79</v>
      </c>
      <c r="J6">
        <v>0.7</v>
      </c>
    </row>
    <row r="7" spans="1:10" x14ac:dyDescent="0.3">
      <c r="A7" s="16">
        <v>44927</v>
      </c>
      <c r="B7" t="s">
        <v>16</v>
      </c>
      <c r="C7">
        <v>2500</v>
      </c>
      <c r="D7">
        <v>2209</v>
      </c>
      <c r="E7">
        <v>2857.1428571428573</v>
      </c>
      <c r="F7">
        <v>15</v>
      </c>
      <c r="G7" t="s">
        <v>11</v>
      </c>
      <c r="H7">
        <v>0.79</v>
      </c>
      <c r="I7">
        <v>0.79</v>
      </c>
      <c r="J7">
        <v>0.77</v>
      </c>
    </row>
    <row r="8" spans="1:10" x14ac:dyDescent="0.3">
      <c r="A8" s="16">
        <v>44927</v>
      </c>
      <c r="B8" t="s">
        <v>17</v>
      </c>
      <c r="C8">
        <v>10000</v>
      </c>
      <c r="D8">
        <v>2440</v>
      </c>
      <c r="E8">
        <v>2857.1428571428573</v>
      </c>
      <c r="F8">
        <v>20</v>
      </c>
      <c r="G8" t="s">
        <v>11</v>
      </c>
      <c r="H8">
        <v>0.75</v>
      </c>
      <c r="I8">
        <v>0.72</v>
      </c>
      <c r="J8">
        <v>0.93</v>
      </c>
    </row>
    <row r="9" spans="1:10" x14ac:dyDescent="0.3">
      <c r="A9" s="16">
        <v>44958</v>
      </c>
      <c r="B9" t="s">
        <v>10</v>
      </c>
      <c r="C9">
        <v>5000</v>
      </c>
      <c r="D9">
        <v>2000</v>
      </c>
      <c r="E9">
        <v>1428.5714285714287</v>
      </c>
      <c r="F9">
        <v>90</v>
      </c>
      <c r="G9" t="s">
        <v>11</v>
      </c>
      <c r="H9">
        <v>0.92</v>
      </c>
      <c r="I9">
        <v>0.99</v>
      </c>
      <c r="J9">
        <v>0.74</v>
      </c>
    </row>
    <row r="10" spans="1:10" x14ac:dyDescent="0.3">
      <c r="A10" s="16">
        <v>44958</v>
      </c>
      <c r="B10" t="s">
        <v>12</v>
      </c>
      <c r="C10">
        <v>15000</v>
      </c>
      <c r="D10">
        <v>14431</v>
      </c>
      <c r="E10">
        <v>1428.5714285714287</v>
      </c>
      <c r="F10">
        <v>30</v>
      </c>
      <c r="G10" t="s">
        <v>11</v>
      </c>
      <c r="H10">
        <v>0.7</v>
      </c>
      <c r="I10">
        <v>0.99</v>
      </c>
      <c r="J10">
        <v>0.95</v>
      </c>
    </row>
    <row r="11" spans="1:10" x14ac:dyDescent="0.3">
      <c r="A11" s="16">
        <v>44958</v>
      </c>
      <c r="B11" t="s">
        <v>13</v>
      </c>
      <c r="C11">
        <v>1500</v>
      </c>
      <c r="D11">
        <v>3000</v>
      </c>
      <c r="E11">
        <v>1428.5714285714287</v>
      </c>
      <c r="F11">
        <v>15</v>
      </c>
      <c r="G11" t="s">
        <v>11</v>
      </c>
      <c r="H11">
        <v>0.91</v>
      </c>
      <c r="I11">
        <v>0.98</v>
      </c>
      <c r="J11">
        <v>0.89</v>
      </c>
    </row>
    <row r="12" spans="1:10" x14ac:dyDescent="0.3">
      <c r="A12" s="16">
        <v>44958</v>
      </c>
      <c r="B12" t="s">
        <v>14</v>
      </c>
      <c r="C12">
        <v>3500</v>
      </c>
      <c r="D12">
        <v>4000</v>
      </c>
      <c r="E12">
        <v>1428.5714285714287</v>
      </c>
      <c r="F12">
        <v>40</v>
      </c>
      <c r="G12" t="s">
        <v>11</v>
      </c>
      <c r="H12">
        <v>0.74</v>
      </c>
      <c r="I12">
        <v>0.85</v>
      </c>
      <c r="J12">
        <v>0.7</v>
      </c>
    </row>
    <row r="13" spans="1:10" x14ac:dyDescent="0.3">
      <c r="A13" s="16">
        <v>44958</v>
      </c>
      <c r="B13" t="s">
        <v>15</v>
      </c>
      <c r="C13">
        <v>6000</v>
      </c>
      <c r="D13">
        <v>2000</v>
      </c>
      <c r="E13">
        <v>1428.5714285714287</v>
      </c>
      <c r="F13">
        <v>100</v>
      </c>
      <c r="G13" t="s">
        <v>11</v>
      </c>
      <c r="H13">
        <v>0.9</v>
      </c>
      <c r="I13">
        <v>0.9</v>
      </c>
      <c r="J13">
        <v>0.72</v>
      </c>
    </row>
    <row r="14" spans="1:10" x14ac:dyDescent="0.3">
      <c r="A14" s="16">
        <v>44958</v>
      </c>
      <c r="B14" t="s">
        <v>16</v>
      </c>
      <c r="C14">
        <v>4000</v>
      </c>
      <c r="D14">
        <v>2000</v>
      </c>
      <c r="E14">
        <v>1428.5714285714287</v>
      </c>
      <c r="F14">
        <v>15</v>
      </c>
      <c r="G14" t="s">
        <v>11</v>
      </c>
      <c r="H14">
        <v>0.95</v>
      </c>
      <c r="I14">
        <v>0.97</v>
      </c>
      <c r="J14">
        <v>0.81</v>
      </c>
    </row>
    <row r="15" spans="1:10" x14ac:dyDescent="0.3">
      <c r="A15" s="16">
        <v>44958</v>
      </c>
      <c r="B15" t="s">
        <v>17</v>
      </c>
      <c r="C15">
        <v>10000</v>
      </c>
      <c r="D15">
        <v>2000</v>
      </c>
      <c r="E15">
        <v>1428.5714285714287</v>
      </c>
      <c r="F15">
        <v>20</v>
      </c>
      <c r="G15" t="s">
        <v>11</v>
      </c>
      <c r="H15">
        <v>0.99</v>
      </c>
      <c r="I15">
        <v>0.79</v>
      </c>
      <c r="J15">
        <v>0.75</v>
      </c>
    </row>
    <row r="16" spans="1:10" x14ac:dyDescent="0.3">
      <c r="A16" s="16">
        <v>44986</v>
      </c>
      <c r="B16" t="s">
        <v>10</v>
      </c>
      <c r="C16">
        <v>8571.4285714285706</v>
      </c>
      <c r="D16">
        <v>4000</v>
      </c>
      <c r="E16">
        <v>1428.5714285714287</v>
      </c>
      <c r="F16">
        <v>45</v>
      </c>
      <c r="G16" t="s">
        <v>11</v>
      </c>
      <c r="H16">
        <v>0.86</v>
      </c>
      <c r="I16">
        <v>0.97</v>
      </c>
      <c r="J16">
        <v>0.89</v>
      </c>
    </row>
    <row r="17" spans="1:10" x14ac:dyDescent="0.3">
      <c r="A17" s="16">
        <v>44986</v>
      </c>
      <c r="B17" t="s">
        <v>12</v>
      </c>
      <c r="C17">
        <v>8571.4285714285706</v>
      </c>
      <c r="D17">
        <v>6000</v>
      </c>
      <c r="E17">
        <v>1428.5714285714287</v>
      </c>
      <c r="F17">
        <v>43</v>
      </c>
      <c r="G17" t="s">
        <v>11</v>
      </c>
      <c r="H17">
        <v>0.83</v>
      </c>
      <c r="I17">
        <v>0.72</v>
      </c>
      <c r="J17">
        <v>0.74</v>
      </c>
    </row>
    <row r="18" spans="1:10" x14ac:dyDescent="0.3">
      <c r="A18" s="16">
        <v>44986</v>
      </c>
      <c r="B18" t="s">
        <v>13</v>
      </c>
      <c r="C18">
        <v>8571.4285714285706</v>
      </c>
      <c r="D18">
        <v>6500</v>
      </c>
      <c r="E18">
        <v>1428.5714285714287</v>
      </c>
      <c r="F18">
        <v>43</v>
      </c>
      <c r="G18" t="s">
        <v>11</v>
      </c>
      <c r="H18">
        <v>0.74</v>
      </c>
      <c r="I18">
        <v>0.78</v>
      </c>
      <c r="J18">
        <v>0.94</v>
      </c>
    </row>
    <row r="19" spans="1:10" x14ac:dyDescent="0.3">
      <c r="A19" s="16">
        <v>44986</v>
      </c>
      <c r="B19" t="s">
        <v>14</v>
      </c>
      <c r="C19">
        <v>8571.4285714285706</v>
      </c>
      <c r="D19">
        <v>12000</v>
      </c>
      <c r="E19">
        <v>1428.5714285714287</v>
      </c>
      <c r="F19">
        <v>43</v>
      </c>
      <c r="G19" t="s">
        <v>11</v>
      </c>
      <c r="H19">
        <v>0.8</v>
      </c>
      <c r="I19">
        <v>0.84</v>
      </c>
      <c r="J19">
        <v>0.81</v>
      </c>
    </row>
    <row r="20" spans="1:10" x14ac:dyDescent="0.3">
      <c r="A20" s="16">
        <v>44986</v>
      </c>
      <c r="B20" t="s">
        <v>15</v>
      </c>
      <c r="C20">
        <v>8571.4285714285706</v>
      </c>
      <c r="D20">
        <v>3000</v>
      </c>
      <c r="E20">
        <v>1428.5714285714287</v>
      </c>
      <c r="F20">
        <v>43</v>
      </c>
      <c r="G20" t="s">
        <v>11</v>
      </c>
      <c r="H20">
        <v>0.89</v>
      </c>
      <c r="I20">
        <v>0.99</v>
      </c>
      <c r="J20">
        <v>0.97</v>
      </c>
    </row>
    <row r="21" spans="1:10" x14ac:dyDescent="0.3">
      <c r="A21" s="16">
        <v>44986</v>
      </c>
      <c r="B21" t="s">
        <v>16</v>
      </c>
      <c r="C21">
        <v>8571.4285714285706</v>
      </c>
      <c r="D21">
        <v>2000</v>
      </c>
      <c r="E21">
        <v>1428.5714285714287</v>
      </c>
      <c r="F21">
        <v>40</v>
      </c>
      <c r="G21" t="s">
        <v>11</v>
      </c>
      <c r="H21">
        <v>0.71</v>
      </c>
      <c r="I21">
        <v>0.87</v>
      </c>
      <c r="J21">
        <v>0.94</v>
      </c>
    </row>
    <row r="22" spans="1:10" x14ac:dyDescent="0.3">
      <c r="A22" s="16">
        <v>44986</v>
      </c>
      <c r="B22" t="s">
        <v>17</v>
      </c>
      <c r="C22">
        <v>8571.4285714285706</v>
      </c>
      <c r="D22">
        <v>2000</v>
      </c>
      <c r="E22">
        <v>1428.5714285714287</v>
      </c>
      <c r="F22">
        <v>43</v>
      </c>
      <c r="G22" t="s">
        <v>11</v>
      </c>
      <c r="H22">
        <v>0.9</v>
      </c>
      <c r="I22">
        <v>0.72</v>
      </c>
      <c r="J22">
        <v>0.94</v>
      </c>
    </row>
    <row r="23" spans="1:10" x14ac:dyDescent="0.3">
      <c r="A23" s="16">
        <v>45017</v>
      </c>
      <c r="B23" t="s">
        <v>10</v>
      </c>
      <c r="C23">
        <v>7857.1428571428569</v>
      </c>
      <c r="D23">
        <v>3000</v>
      </c>
      <c r="E23">
        <v>5714.2857142857147</v>
      </c>
      <c r="F23">
        <v>100</v>
      </c>
      <c r="G23" t="s">
        <v>18</v>
      </c>
      <c r="H23">
        <v>0.89</v>
      </c>
      <c r="I23">
        <v>0.85</v>
      </c>
      <c r="J23">
        <v>0.87</v>
      </c>
    </row>
    <row r="24" spans="1:10" x14ac:dyDescent="0.3">
      <c r="A24" s="16">
        <v>45017</v>
      </c>
      <c r="B24" t="s">
        <v>12</v>
      </c>
      <c r="C24">
        <v>7857.1428571428569</v>
      </c>
      <c r="D24">
        <v>4500</v>
      </c>
      <c r="E24">
        <v>5714.2857142857147</v>
      </c>
      <c r="F24">
        <v>100</v>
      </c>
      <c r="G24" t="s">
        <v>18</v>
      </c>
      <c r="H24">
        <v>0.89</v>
      </c>
      <c r="I24">
        <v>0.8</v>
      </c>
      <c r="J24">
        <v>0.88</v>
      </c>
    </row>
    <row r="25" spans="1:10" x14ac:dyDescent="0.3">
      <c r="A25" s="16">
        <v>45017</v>
      </c>
      <c r="B25" t="s">
        <v>13</v>
      </c>
      <c r="C25">
        <v>7857.1428571428569</v>
      </c>
      <c r="D25">
        <v>5500</v>
      </c>
      <c r="E25">
        <v>5714.2857142857147</v>
      </c>
      <c r="F25">
        <v>100</v>
      </c>
      <c r="G25" t="s">
        <v>18</v>
      </c>
      <c r="H25">
        <v>0.98</v>
      </c>
      <c r="I25">
        <v>0.99</v>
      </c>
      <c r="J25">
        <v>0.81</v>
      </c>
    </row>
    <row r="26" spans="1:10" x14ac:dyDescent="0.3">
      <c r="A26" s="16">
        <v>45017</v>
      </c>
      <c r="B26" t="s">
        <v>14</v>
      </c>
      <c r="C26">
        <v>7857.1428571428569</v>
      </c>
      <c r="D26">
        <v>10000</v>
      </c>
      <c r="E26">
        <v>5714.2857142857147</v>
      </c>
      <c r="F26">
        <v>100</v>
      </c>
      <c r="G26" t="s">
        <v>18</v>
      </c>
      <c r="H26">
        <v>0.81</v>
      </c>
      <c r="I26">
        <v>0.91</v>
      </c>
      <c r="J26">
        <v>0.95</v>
      </c>
    </row>
    <row r="27" spans="1:10" x14ac:dyDescent="0.3">
      <c r="A27" s="16">
        <v>45017</v>
      </c>
      <c r="B27" t="s">
        <v>15</v>
      </c>
      <c r="C27">
        <v>7857.1428571428569</v>
      </c>
      <c r="D27">
        <v>2000</v>
      </c>
      <c r="E27">
        <v>5714.2857142857147</v>
      </c>
      <c r="F27">
        <v>100</v>
      </c>
      <c r="G27" t="s">
        <v>18</v>
      </c>
      <c r="H27">
        <v>0.97</v>
      </c>
      <c r="I27">
        <v>0.85</v>
      </c>
      <c r="J27">
        <v>0.85</v>
      </c>
    </row>
    <row r="28" spans="1:10" x14ac:dyDescent="0.3">
      <c r="A28" s="16">
        <v>45017</v>
      </c>
      <c r="B28" t="s">
        <v>16</v>
      </c>
      <c r="C28">
        <v>7857.1428571428569</v>
      </c>
      <c r="D28">
        <v>2000</v>
      </c>
      <c r="E28">
        <v>5714.2857142857147</v>
      </c>
      <c r="F28">
        <v>100</v>
      </c>
      <c r="G28" t="s">
        <v>18</v>
      </c>
      <c r="H28">
        <v>0.89</v>
      </c>
      <c r="I28">
        <v>0.94</v>
      </c>
      <c r="J28">
        <v>0.8</v>
      </c>
    </row>
    <row r="29" spans="1:10" x14ac:dyDescent="0.3">
      <c r="A29" s="16">
        <v>45017</v>
      </c>
      <c r="B29" t="s">
        <v>17</v>
      </c>
      <c r="C29">
        <v>7857.1428571428569</v>
      </c>
      <c r="D29">
        <v>2000</v>
      </c>
      <c r="E29">
        <v>5714.2857142857147</v>
      </c>
      <c r="F29">
        <v>100</v>
      </c>
      <c r="G29" t="s">
        <v>18</v>
      </c>
      <c r="H29">
        <v>0.88</v>
      </c>
      <c r="I29">
        <v>0.94</v>
      </c>
      <c r="J29">
        <v>0.7</v>
      </c>
    </row>
    <row r="30" spans="1:10" x14ac:dyDescent="0.3">
      <c r="A30" s="16">
        <v>45047</v>
      </c>
      <c r="B30" t="s">
        <v>10</v>
      </c>
      <c r="C30">
        <v>11428.571428571429</v>
      </c>
      <c r="D30">
        <v>20000</v>
      </c>
      <c r="E30">
        <v>2857.1428571428573</v>
      </c>
      <c r="F30">
        <v>90</v>
      </c>
      <c r="G30" t="s">
        <v>18</v>
      </c>
      <c r="H30">
        <v>0.75</v>
      </c>
      <c r="I30">
        <v>0.77</v>
      </c>
      <c r="J30">
        <v>0.84</v>
      </c>
    </row>
    <row r="31" spans="1:10" x14ac:dyDescent="0.3">
      <c r="A31" s="16">
        <v>45047</v>
      </c>
      <c r="B31" t="s">
        <v>12</v>
      </c>
      <c r="C31">
        <v>11428.571428571429</v>
      </c>
      <c r="D31">
        <v>17000</v>
      </c>
      <c r="E31">
        <v>2857.1428571428573</v>
      </c>
      <c r="F31">
        <v>80</v>
      </c>
      <c r="G31" t="s">
        <v>18</v>
      </c>
      <c r="H31">
        <v>0.73</v>
      </c>
      <c r="I31">
        <v>0.96</v>
      </c>
      <c r="J31">
        <v>0.93</v>
      </c>
    </row>
    <row r="32" spans="1:10" x14ac:dyDescent="0.3">
      <c r="A32" s="16">
        <v>45047</v>
      </c>
      <c r="B32" t="s">
        <v>13</v>
      </c>
      <c r="C32">
        <v>11428.571428571429</v>
      </c>
      <c r="D32">
        <v>16000</v>
      </c>
      <c r="E32">
        <v>2857.1428571428573</v>
      </c>
      <c r="F32">
        <v>90</v>
      </c>
      <c r="G32" t="s">
        <v>18</v>
      </c>
      <c r="H32">
        <v>0.93</v>
      </c>
      <c r="I32">
        <v>0.74</v>
      </c>
      <c r="J32">
        <v>0.93</v>
      </c>
    </row>
    <row r="33" spans="1:10" x14ac:dyDescent="0.3">
      <c r="A33" s="16">
        <v>45047</v>
      </c>
      <c r="B33" t="s">
        <v>14</v>
      </c>
      <c r="C33">
        <v>11428.571428571429</v>
      </c>
      <c r="D33">
        <v>12000</v>
      </c>
      <c r="E33">
        <v>2857.1428571428573</v>
      </c>
      <c r="F33">
        <v>110</v>
      </c>
      <c r="G33" t="s">
        <v>18</v>
      </c>
      <c r="H33">
        <v>0.85</v>
      </c>
      <c r="I33">
        <v>0.7</v>
      </c>
      <c r="J33">
        <v>0.99</v>
      </c>
    </row>
    <row r="34" spans="1:10" x14ac:dyDescent="0.3">
      <c r="A34" s="16">
        <v>45047</v>
      </c>
      <c r="B34" t="s">
        <v>15</v>
      </c>
      <c r="C34">
        <v>11428.571428571429</v>
      </c>
      <c r="D34">
        <v>20500</v>
      </c>
      <c r="E34">
        <v>2857.1428571428573</v>
      </c>
      <c r="F34">
        <v>90</v>
      </c>
      <c r="G34" t="s">
        <v>18</v>
      </c>
      <c r="H34">
        <v>0.92</v>
      </c>
      <c r="I34">
        <v>0.99</v>
      </c>
      <c r="J34">
        <v>0.88</v>
      </c>
    </row>
    <row r="35" spans="1:10" x14ac:dyDescent="0.3">
      <c r="A35" s="16">
        <v>45047</v>
      </c>
      <c r="B35" t="s">
        <v>16</v>
      </c>
      <c r="C35">
        <v>11428.571428571429</v>
      </c>
      <c r="D35">
        <v>21000</v>
      </c>
      <c r="E35">
        <v>2857.1428571428573</v>
      </c>
      <c r="F35">
        <v>100</v>
      </c>
      <c r="G35" t="s">
        <v>18</v>
      </c>
      <c r="H35">
        <v>0.75</v>
      </c>
      <c r="I35">
        <v>0.97</v>
      </c>
      <c r="J35">
        <v>0.83</v>
      </c>
    </row>
    <row r="36" spans="1:10" x14ac:dyDescent="0.3">
      <c r="A36" s="16">
        <v>45047</v>
      </c>
      <c r="B36" t="s">
        <v>17</v>
      </c>
      <c r="C36">
        <v>11428.571428571429</v>
      </c>
      <c r="D36">
        <v>21500</v>
      </c>
      <c r="E36">
        <v>2857.1428571428573</v>
      </c>
      <c r="F36">
        <v>90</v>
      </c>
      <c r="G36" t="s">
        <v>18</v>
      </c>
      <c r="H36">
        <v>0.77</v>
      </c>
      <c r="I36">
        <v>0.97</v>
      </c>
      <c r="J36">
        <v>0.78</v>
      </c>
    </row>
    <row r="37" spans="1:10" x14ac:dyDescent="0.3">
      <c r="A37" s="16">
        <v>45078</v>
      </c>
      <c r="B37" t="s">
        <v>10</v>
      </c>
      <c r="C37">
        <v>14285.714285714286</v>
      </c>
      <c r="D37">
        <v>22000</v>
      </c>
      <c r="E37">
        <v>857.14285714285711</v>
      </c>
      <c r="F37">
        <v>228</v>
      </c>
      <c r="G37" t="s">
        <v>18</v>
      </c>
      <c r="H37">
        <v>0.79</v>
      </c>
      <c r="I37">
        <v>0.75</v>
      </c>
      <c r="J37">
        <v>0.93</v>
      </c>
    </row>
    <row r="38" spans="1:10" x14ac:dyDescent="0.3">
      <c r="A38" s="16">
        <v>45078</v>
      </c>
      <c r="B38" t="s">
        <v>12</v>
      </c>
      <c r="C38">
        <v>14285.714285714286</v>
      </c>
      <c r="D38">
        <v>18000</v>
      </c>
      <c r="E38">
        <v>857.14285714285711</v>
      </c>
      <c r="F38">
        <v>220</v>
      </c>
      <c r="G38" t="s">
        <v>18</v>
      </c>
      <c r="H38">
        <v>0.81</v>
      </c>
      <c r="I38">
        <v>0.98</v>
      </c>
      <c r="J38">
        <v>0.86</v>
      </c>
    </row>
    <row r="39" spans="1:10" x14ac:dyDescent="0.3">
      <c r="A39" s="16">
        <v>45078</v>
      </c>
      <c r="B39" t="s">
        <v>13</v>
      </c>
      <c r="C39">
        <v>14285.714285714286</v>
      </c>
      <c r="D39">
        <v>18500</v>
      </c>
      <c r="E39">
        <v>857.14285714285711</v>
      </c>
      <c r="F39">
        <v>228</v>
      </c>
      <c r="G39" t="s">
        <v>18</v>
      </c>
      <c r="H39">
        <v>0.86</v>
      </c>
      <c r="I39">
        <v>0.82</v>
      </c>
      <c r="J39">
        <v>0.86</v>
      </c>
    </row>
    <row r="40" spans="1:10" x14ac:dyDescent="0.3">
      <c r="A40" s="16">
        <v>45078</v>
      </c>
      <c r="B40" t="s">
        <v>14</v>
      </c>
      <c r="C40">
        <v>14285.714285714286</v>
      </c>
      <c r="D40">
        <v>14314</v>
      </c>
      <c r="E40">
        <v>857.14285714285711</v>
      </c>
      <c r="F40">
        <v>238</v>
      </c>
      <c r="G40" t="s">
        <v>18</v>
      </c>
      <c r="H40">
        <v>0.72</v>
      </c>
      <c r="I40">
        <v>0.95</v>
      </c>
      <c r="J40">
        <v>0.9</v>
      </c>
    </row>
    <row r="41" spans="1:10" x14ac:dyDescent="0.3">
      <c r="A41" s="16">
        <v>45078</v>
      </c>
      <c r="B41" t="s">
        <v>15</v>
      </c>
      <c r="C41">
        <v>14285.714285714286</v>
      </c>
      <c r="D41">
        <v>21000</v>
      </c>
      <c r="E41">
        <v>857.14285714285711</v>
      </c>
      <c r="F41">
        <v>228</v>
      </c>
      <c r="G41" t="s">
        <v>18</v>
      </c>
      <c r="H41">
        <v>0.71</v>
      </c>
      <c r="I41">
        <v>0.8</v>
      </c>
      <c r="J41">
        <v>0.76</v>
      </c>
    </row>
    <row r="42" spans="1:10" x14ac:dyDescent="0.3">
      <c r="A42" s="16">
        <v>45078</v>
      </c>
      <c r="B42" t="s">
        <v>16</v>
      </c>
      <c r="C42">
        <v>14285.714285714286</v>
      </c>
      <c r="D42">
        <v>22500</v>
      </c>
      <c r="E42">
        <v>857.14285714285711</v>
      </c>
      <c r="F42">
        <v>230</v>
      </c>
      <c r="G42" t="s">
        <v>18</v>
      </c>
      <c r="H42">
        <v>0.97</v>
      </c>
      <c r="I42">
        <v>0.95</v>
      </c>
      <c r="J42">
        <v>0.85</v>
      </c>
    </row>
    <row r="43" spans="1:10" x14ac:dyDescent="0.3">
      <c r="A43" s="16">
        <v>45078</v>
      </c>
      <c r="B43" t="s">
        <v>17</v>
      </c>
      <c r="C43">
        <v>14285.714285714286</v>
      </c>
      <c r="D43">
        <v>22900</v>
      </c>
      <c r="E43">
        <v>857.14285714285711</v>
      </c>
      <c r="F43">
        <v>228</v>
      </c>
      <c r="G43" t="s">
        <v>18</v>
      </c>
      <c r="H43">
        <v>0.95</v>
      </c>
      <c r="I43">
        <v>0.85</v>
      </c>
      <c r="J43">
        <v>0.91</v>
      </c>
    </row>
    <row r="44" spans="1:10" x14ac:dyDescent="0.3">
      <c r="A44" s="16">
        <v>45108</v>
      </c>
      <c r="B44" t="s">
        <v>10</v>
      </c>
      <c r="C44">
        <v>18562.957142857143</v>
      </c>
      <c r="D44">
        <v>25000</v>
      </c>
      <c r="E44">
        <v>714.28571428571433</v>
      </c>
      <c r="F44">
        <v>250</v>
      </c>
      <c r="G44" t="s">
        <v>19</v>
      </c>
      <c r="H44">
        <v>0.97</v>
      </c>
      <c r="I44">
        <v>0.7</v>
      </c>
      <c r="J44">
        <v>0.93</v>
      </c>
    </row>
    <row r="45" spans="1:10" x14ac:dyDescent="0.3">
      <c r="A45" s="16">
        <v>45108</v>
      </c>
      <c r="B45" t="s">
        <v>12</v>
      </c>
      <c r="C45">
        <v>18562.957142857143</v>
      </c>
      <c r="D45">
        <v>22000</v>
      </c>
      <c r="E45">
        <v>714.28571428571433</v>
      </c>
      <c r="F45">
        <v>240</v>
      </c>
      <c r="G45" t="s">
        <v>19</v>
      </c>
      <c r="H45">
        <v>0.9</v>
      </c>
      <c r="I45">
        <v>0.98</v>
      </c>
      <c r="J45">
        <v>0.96</v>
      </c>
    </row>
    <row r="46" spans="1:10" x14ac:dyDescent="0.3">
      <c r="A46" s="16">
        <v>45108</v>
      </c>
      <c r="B46" t="s">
        <v>13</v>
      </c>
      <c r="C46">
        <v>18562.957142857143</v>
      </c>
      <c r="D46">
        <v>25000</v>
      </c>
      <c r="E46">
        <v>714.28571428571433</v>
      </c>
      <c r="F46">
        <v>270</v>
      </c>
      <c r="G46" t="s">
        <v>19</v>
      </c>
      <c r="H46">
        <v>0.9</v>
      </c>
      <c r="I46">
        <v>0.95</v>
      </c>
      <c r="J46">
        <v>0.98</v>
      </c>
    </row>
    <row r="47" spans="1:10" x14ac:dyDescent="0.3">
      <c r="A47" s="16">
        <v>45108</v>
      </c>
      <c r="B47" t="s">
        <v>14</v>
      </c>
      <c r="C47">
        <v>18562.957142857143</v>
      </c>
      <c r="D47">
        <v>25000</v>
      </c>
      <c r="E47">
        <v>714.28571428571433</v>
      </c>
      <c r="F47">
        <v>259</v>
      </c>
      <c r="G47" t="s">
        <v>19</v>
      </c>
      <c r="H47">
        <v>0.96</v>
      </c>
      <c r="I47">
        <v>0.81</v>
      </c>
      <c r="J47">
        <v>0.85</v>
      </c>
    </row>
    <row r="48" spans="1:10" x14ac:dyDescent="0.3">
      <c r="A48" s="16">
        <v>45108</v>
      </c>
      <c r="B48" t="s">
        <v>15</v>
      </c>
      <c r="C48">
        <v>18562.957142857143</v>
      </c>
      <c r="D48">
        <v>25000</v>
      </c>
      <c r="E48">
        <v>714.28571428571433</v>
      </c>
      <c r="F48">
        <v>260</v>
      </c>
      <c r="G48" t="s">
        <v>19</v>
      </c>
      <c r="H48">
        <v>0.98</v>
      </c>
      <c r="I48">
        <v>0.84</v>
      </c>
      <c r="J48">
        <v>0.89</v>
      </c>
    </row>
    <row r="49" spans="1:10" x14ac:dyDescent="0.3">
      <c r="A49" s="16">
        <v>45108</v>
      </c>
      <c r="B49" t="s">
        <v>16</v>
      </c>
      <c r="C49">
        <v>18562.957142857143</v>
      </c>
      <c r="D49">
        <v>25000</v>
      </c>
      <c r="E49">
        <v>714.28571428571433</v>
      </c>
      <c r="F49">
        <v>260</v>
      </c>
      <c r="G49" t="s">
        <v>19</v>
      </c>
      <c r="H49">
        <v>0.76</v>
      </c>
      <c r="I49">
        <v>0.7</v>
      </c>
      <c r="J49">
        <v>0.86</v>
      </c>
    </row>
    <row r="50" spans="1:10" x14ac:dyDescent="0.3">
      <c r="A50" s="16">
        <v>45108</v>
      </c>
      <c r="B50" t="s">
        <v>17</v>
      </c>
      <c r="C50">
        <v>18562.957142857143</v>
      </c>
      <c r="D50">
        <v>25000</v>
      </c>
      <c r="E50">
        <v>714.28571428571433</v>
      </c>
      <c r="F50">
        <v>261</v>
      </c>
      <c r="G50" t="s">
        <v>19</v>
      </c>
      <c r="H50">
        <v>0.91</v>
      </c>
      <c r="I50">
        <v>0.77</v>
      </c>
      <c r="J50">
        <v>0.75</v>
      </c>
    </row>
    <row r="51" spans="1:10" x14ac:dyDescent="0.3">
      <c r="A51" s="16">
        <v>45139</v>
      </c>
      <c r="B51" t="s">
        <v>10</v>
      </c>
      <c r="C51">
        <v>18571.428571428572</v>
      </c>
      <c r="D51">
        <v>25000</v>
      </c>
      <c r="E51">
        <v>714.28571428571433</v>
      </c>
      <c r="F51">
        <v>242</v>
      </c>
      <c r="G51" t="s">
        <v>19</v>
      </c>
      <c r="H51">
        <v>0.79</v>
      </c>
      <c r="I51">
        <v>0.81</v>
      </c>
      <c r="J51">
        <v>0.74</v>
      </c>
    </row>
    <row r="52" spans="1:10" x14ac:dyDescent="0.3">
      <c r="A52" s="16">
        <v>45139</v>
      </c>
      <c r="B52" t="s">
        <v>12</v>
      </c>
      <c r="C52">
        <v>18571.428571428572</v>
      </c>
      <c r="D52">
        <v>22500</v>
      </c>
      <c r="E52">
        <v>714.28571428571433</v>
      </c>
      <c r="F52">
        <v>250</v>
      </c>
      <c r="G52" t="s">
        <v>19</v>
      </c>
      <c r="H52">
        <v>0.85</v>
      </c>
      <c r="I52">
        <v>0.82</v>
      </c>
      <c r="J52">
        <v>0.73</v>
      </c>
    </row>
    <row r="53" spans="1:10" x14ac:dyDescent="0.3">
      <c r="A53" s="16">
        <v>45139</v>
      </c>
      <c r="B53" t="s">
        <v>13</v>
      </c>
      <c r="C53">
        <v>18571.428571428572</v>
      </c>
      <c r="D53">
        <v>25000</v>
      </c>
      <c r="E53">
        <v>714.28571428571433</v>
      </c>
      <c r="F53">
        <v>242</v>
      </c>
      <c r="G53" t="s">
        <v>19</v>
      </c>
      <c r="H53">
        <v>0.88</v>
      </c>
      <c r="I53">
        <v>0.84</v>
      </c>
      <c r="J53">
        <v>0.75</v>
      </c>
    </row>
    <row r="54" spans="1:10" x14ac:dyDescent="0.3">
      <c r="A54" s="16">
        <v>45139</v>
      </c>
      <c r="B54" t="s">
        <v>14</v>
      </c>
      <c r="C54">
        <v>18571.428571428572</v>
      </c>
      <c r="D54">
        <v>25000</v>
      </c>
      <c r="E54">
        <v>714.28571428571433</v>
      </c>
      <c r="F54">
        <v>242</v>
      </c>
      <c r="G54" t="s">
        <v>19</v>
      </c>
      <c r="H54">
        <v>0.81</v>
      </c>
      <c r="I54">
        <v>0.92</v>
      </c>
      <c r="J54">
        <v>0.91</v>
      </c>
    </row>
    <row r="55" spans="1:10" x14ac:dyDescent="0.3">
      <c r="A55" s="16">
        <v>45139</v>
      </c>
      <c r="B55" t="s">
        <v>15</v>
      </c>
      <c r="C55">
        <v>18571.428571428572</v>
      </c>
      <c r="D55">
        <v>25000</v>
      </c>
      <c r="E55">
        <v>714.28571428571433</v>
      </c>
      <c r="F55">
        <v>242</v>
      </c>
      <c r="G55" t="s">
        <v>19</v>
      </c>
      <c r="H55">
        <v>0.84</v>
      </c>
      <c r="I55">
        <v>0.73</v>
      </c>
      <c r="J55">
        <v>0.99</v>
      </c>
    </row>
    <row r="56" spans="1:10" x14ac:dyDescent="0.3">
      <c r="A56" s="16">
        <v>45139</v>
      </c>
      <c r="B56" t="s">
        <v>16</v>
      </c>
      <c r="C56">
        <v>18571.428571428572</v>
      </c>
      <c r="D56">
        <v>25000</v>
      </c>
      <c r="E56">
        <v>714.28571428571433</v>
      </c>
      <c r="F56">
        <v>240</v>
      </c>
      <c r="G56" t="s">
        <v>19</v>
      </c>
      <c r="H56">
        <v>0.93</v>
      </c>
      <c r="I56">
        <v>0.79</v>
      </c>
      <c r="J56">
        <v>0.72</v>
      </c>
    </row>
    <row r="57" spans="1:10" x14ac:dyDescent="0.3">
      <c r="A57" s="16">
        <v>45139</v>
      </c>
      <c r="B57" t="s">
        <v>17</v>
      </c>
      <c r="C57">
        <v>18571.428571428572</v>
      </c>
      <c r="D57">
        <v>25000</v>
      </c>
      <c r="E57">
        <v>714.28571428571433</v>
      </c>
      <c r="F57">
        <v>242</v>
      </c>
      <c r="G57" t="s">
        <v>19</v>
      </c>
      <c r="H57">
        <v>0.84</v>
      </c>
      <c r="I57">
        <v>0.79</v>
      </c>
      <c r="J57">
        <v>0.8</v>
      </c>
    </row>
    <row r="58" spans="1:10" x14ac:dyDescent="0.3">
      <c r="A58" s="16">
        <v>45170</v>
      </c>
      <c r="B58" t="s">
        <v>10</v>
      </c>
      <c r="C58">
        <v>17857.142857142859</v>
      </c>
      <c r="D58">
        <v>22500</v>
      </c>
      <c r="E58">
        <v>285.71428571428572</v>
      </c>
      <c r="F58">
        <v>285</v>
      </c>
      <c r="G58" t="s">
        <v>19</v>
      </c>
      <c r="H58">
        <v>0.85</v>
      </c>
      <c r="I58">
        <v>0.91</v>
      </c>
      <c r="J58">
        <v>0.84</v>
      </c>
    </row>
    <row r="59" spans="1:10" x14ac:dyDescent="0.3">
      <c r="A59" s="16">
        <v>45170</v>
      </c>
      <c r="B59" t="s">
        <v>12</v>
      </c>
      <c r="C59">
        <v>17857.142857142859</v>
      </c>
      <c r="D59">
        <v>21500</v>
      </c>
      <c r="E59">
        <v>285.71428571428572</v>
      </c>
      <c r="F59">
        <v>275</v>
      </c>
      <c r="G59" t="s">
        <v>19</v>
      </c>
      <c r="H59">
        <v>0.86</v>
      </c>
      <c r="I59">
        <v>0.75</v>
      </c>
      <c r="J59">
        <v>0.96</v>
      </c>
    </row>
    <row r="60" spans="1:10" x14ac:dyDescent="0.3">
      <c r="A60" s="16">
        <v>45170</v>
      </c>
      <c r="B60" t="s">
        <v>13</v>
      </c>
      <c r="C60">
        <v>17857.142857142859</v>
      </c>
      <c r="D60">
        <v>24000</v>
      </c>
      <c r="E60">
        <v>285.71428571428572</v>
      </c>
      <c r="F60">
        <v>285</v>
      </c>
      <c r="G60" t="s">
        <v>19</v>
      </c>
      <c r="H60">
        <v>0.96</v>
      </c>
      <c r="I60">
        <v>0.77</v>
      </c>
      <c r="J60">
        <v>0.92</v>
      </c>
    </row>
    <row r="61" spans="1:10" x14ac:dyDescent="0.3">
      <c r="A61" s="16">
        <v>45170</v>
      </c>
      <c r="B61" t="s">
        <v>14</v>
      </c>
      <c r="C61">
        <v>17857.142857142859</v>
      </c>
      <c r="D61">
        <v>24500</v>
      </c>
      <c r="E61">
        <v>285.71428571428572</v>
      </c>
      <c r="F61">
        <v>290</v>
      </c>
      <c r="G61" t="s">
        <v>19</v>
      </c>
      <c r="H61">
        <v>0.99</v>
      </c>
      <c r="I61">
        <v>0.97</v>
      </c>
      <c r="J61">
        <v>0.73</v>
      </c>
    </row>
    <row r="62" spans="1:10" x14ac:dyDescent="0.3">
      <c r="A62" s="16">
        <v>45170</v>
      </c>
      <c r="B62" t="s">
        <v>15</v>
      </c>
      <c r="C62">
        <v>17857.142857142859</v>
      </c>
      <c r="D62">
        <v>24500</v>
      </c>
      <c r="E62">
        <v>285.71428571428572</v>
      </c>
      <c r="F62">
        <v>310</v>
      </c>
      <c r="G62" t="s">
        <v>19</v>
      </c>
      <c r="H62">
        <v>0.77</v>
      </c>
      <c r="I62">
        <v>0.72</v>
      </c>
      <c r="J62">
        <v>0.85</v>
      </c>
    </row>
    <row r="63" spans="1:10" x14ac:dyDescent="0.3">
      <c r="A63" s="16">
        <v>45170</v>
      </c>
      <c r="B63" t="s">
        <v>16</v>
      </c>
      <c r="C63">
        <v>17857.142857142859</v>
      </c>
      <c r="D63">
        <v>24500</v>
      </c>
      <c r="E63">
        <v>285.71428571428572</v>
      </c>
      <c r="F63">
        <v>270</v>
      </c>
      <c r="G63" t="s">
        <v>19</v>
      </c>
      <c r="H63">
        <v>0.77</v>
      </c>
      <c r="I63">
        <v>0.96</v>
      </c>
      <c r="J63">
        <v>0.78</v>
      </c>
    </row>
    <row r="64" spans="1:10" x14ac:dyDescent="0.3">
      <c r="A64" s="16">
        <v>45170</v>
      </c>
      <c r="B64" t="s">
        <v>17</v>
      </c>
      <c r="C64">
        <v>17857.142857142859</v>
      </c>
      <c r="D64">
        <v>24500</v>
      </c>
      <c r="E64">
        <v>285.71428571428572</v>
      </c>
      <c r="F64">
        <v>285</v>
      </c>
      <c r="G64" t="s">
        <v>19</v>
      </c>
      <c r="H64">
        <v>0.78</v>
      </c>
      <c r="I64">
        <v>0.8</v>
      </c>
      <c r="J64">
        <v>0.85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4"/>
  <sheetViews>
    <sheetView workbookViewId="0">
      <selection activeCell="K15" sqref="K15"/>
    </sheetView>
  </sheetViews>
  <sheetFormatPr defaultRowHeight="14.4" x14ac:dyDescent="0.3"/>
  <cols>
    <col min="1" max="2" width="9.21875" customWidth="1"/>
    <col min="5" max="5" width="14" customWidth="1"/>
    <col min="6" max="6" width="12.77734375" customWidth="1"/>
    <col min="7" max="7" width="10.21875" customWidth="1"/>
    <col min="8" max="8" width="23.77734375" customWidth="1"/>
    <col min="9" max="9" width="24.33203125" customWidth="1"/>
    <col min="10" max="10" width="28.109375" customWidth="1"/>
  </cols>
  <sheetData>
    <row r="1" spans="1:10" ht="15.6" x14ac:dyDescent="0.3">
      <c r="A1" s="1" t="s">
        <v>0</v>
      </c>
      <c r="B1" s="1" t="s">
        <v>1</v>
      </c>
      <c r="C1" s="1" t="s">
        <v>2</v>
      </c>
      <c r="D1" s="1" t="s">
        <v>3</v>
      </c>
      <c r="E1" s="1" t="s">
        <v>4</v>
      </c>
      <c r="F1" s="1" t="s">
        <v>5</v>
      </c>
      <c r="G1" s="1" t="s">
        <v>6</v>
      </c>
      <c r="H1" s="1" t="s">
        <v>7</v>
      </c>
      <c r="I1" s="1" t="s">
        <v>8</v>
      </c>
      <c r="J1" s="1" t="s">
        <v>9</v>
      </c>
    </row>
    <row r="2" spans="1:10" ht="15.6" x14ac:dyDescent="0.3">
      <c r="A2" s="2">
        <v>44927</v>
      </c>
      <c r="B2" s="1" t="s">
        <v>10</v>
      </c>
      <c r="C2" s="3">
        <v>5000</v>
      </c>
      <c r="D2" s="3">
        <v>2581</v>
      </c>
      <c r="E2" s="3">
        <v>2857.1428571428573</v>
      </c>
      <c r="F2" s="1">
        <v>80</v>
      </c>
      <c r="G2" s="3" t="s">
        <v>11</v>
      </c>
      <c r="H2" s="4">
        <v>0.89</v>
      </c>
      <c r="I2" s="4">
        <v>0.85</v>
      </c>
      <c r="J2" s="4">
        <v>0.72</v>
      </c>
    </row>
    <row r="3" spans="1:10" ht="15.6" x14ac:dyDescent="0.3">
      <c r="A3" s="2">
        <v>44927</v>
      </c>
      <c r="B3" s="1" t="s">
        <v>12</v>
      </c>
      <c r="C3" s="3">
        <v>3500</v>
      </c>
      <c r="D3" s="3">
        <v>3944</v>
      </c>
      <c r="E3" s="3">
        <v>2857.1428571428573</v>
      </c>
      <c r="F3" s="1">
        <v>30</v>
      </c>
      <c r="G3" s="3" t="s">
        <v>11</v>
      </c>
      <c r="H3" s="4">
        <v>0.94</v>
      </c>
      <c r="I3" s="4">
        <v>0.95</v>
      </c>
      <c r="J3" s="4">
        <v>0.86</v>
      </c>
    </row>
    <row r="4" spans="1:10" ht="15.6" x14ac:dyDescent="0.3">
      <c r="A4" s="2">
        <v>44927</v>
      </c>
      <c r="B4" s="1" t="s">
        <v>13</v>
      </c>
      <c r="C4" s="3">
        <v>1500</v>
      </c>
      <c r="D4" s="1">
        <v>3293</v>
      </c>
      <c r="E4" s="3">
        <v>2857.1428571428573</v>
      </c>
      <c r="F4" s="1">
        <v>15</v>
      </c>
      <c r="G4" s="3" t="s">
        <v>11</v>
      </c>
      <c r="H4" s="4">
        <v>0.82</v>
      </c>
      <c r="I4" s="4">
        <v>0.8</v>
      </c>
      <c r="J4" s="4">
        <v>0.76</v>
      </c>
    </row>
    <row r="5" spans="1:10" ht="15.6" x14ac:dyDescent="0.3">
      <c r="A5" s="2">
        <v>44927</v>
      </c>
      <c r="B5" s="1" t="s">
        <v>14</v>
      </c>
      <c r="C5" s="3">
        <v>1500</v>
      </c>
      <c r="D5" s="1">
        <v>2019</v>
      </c>
      <c r="E5" s="3">
        <v>2857.1428571428573</v>
      </c>
      <c r="F5" s="1">
        <v>40</v>
      </c>
      <c r="G5" s="3" t="s">
        <v>11</v>
      </c>
      <c r="H5" s="4">
        <v>0.79</v>
      </c>
      <c r="I5" s="4">
        <v>0.79</v>
      </c>
      <c r="J5" s="4">
        <v>0.79</v>
      </c>
    </row>
    <row r="6" spans="1:10" ht="15.6" x14ac:dyDescent="0.3">
      <c r="A6" s="2">
        <v>44927</v>
      </c>
      <c r="B6" s="1" t="s">
        <v>15</v>
      </c>
      <c r="C6" s="3">
        <v>6000</v>
      </c>
      <c r="D6" s="1">
        <v>2980</v>
      </c>
      <c r="E6" s="3">
        <v>2857.1428571428573</v>
      </c>
      <c r="F6" s="1">
        <v>100</v>
      </c>
      <c r="G6" s="3" t="s">
        <v>11</v>
      </c>
      <c r="H6" s="4">
        <v>0.96</v>
      </c>
      <c r="I6" s="4">
        <v>0.79</v>
      </c>
      <c r="J6" s="4">
        <v>0.7</v>
      </c>
    </row>
    <row r="7" spans="1:10" ht="15.6" x14ac:dyDescent="0.3">
      <c r="A7" s="2">
        <v>44927</v>
      </c>
      <c r="B7" s="1" t="s">
        <v>16</v>
      </c>
      <c r="C7" s="3">
        <v>2500</v>
      </c>
      <c r="D7" s="1">
        <v>2209</v>
      </c>
      <c r="E7" s="3">
        <v>2857.1428571428573</v>
      </c>
      <c r="F7" s="1">
        <v>15</v>
      </c>
      <c r="G7" s="3" t="s">
        <v>11</v>
      </c>
      <c r="H7" s="4">
        <v>0.79</v>
      </c>
      <c r="I7" s="4">
        <v>0.79</v>
      </c>
      <c r="J7" s="4">
        <v>0.77</v>
      </c>
    </row>
    <row r="8" spans="1:10" ht="15.6" x14ac:dyDescent="0.3">
      <c r="A8" s="2">
        <v>44927</v>
      </c>
      <c r="B8" s="1" t="s">
        <v>17</v>
      </c>
      <c r="C8" s="3">
        <v>10000</v>
      </c>
      <c r="D8" s="1">
        <v>2440</v>
      </c>
      <c r="E8" s="3">
        <v>2857.1428571428573</v>
      </c>
      <c r="F8" s="1">
        <v>20</v>
      </c>
      <c r="G8" s="3" t="s">
        <v>11</v>
      </c>
      <c r="H8" s="4">
        <v>0.75</v>
      </c>
      <c r="I8" s="4">
        <v>0.72</v>
      </c>
      <c r="J8" s="4">
        <v>0.93</v>
      </c>
    </row>
    <row r="9" spans="1:10" ht="15.6" x14ac:dyDescent="0.3">
      <c r="A9" s="2">
        <v>44958</v>
      </c>
      <c r="B9" s="1" t="s">
        <v>10</v>
      </c>
      <c r="C9" s="3">
        <v>5000</v>
      </c>
      <c r="D9" s="3">
        <v>2000</v>
      </c>
      <c r="E9" s="3">
        <v>1428.5714285714287</v>
      </c>
      <c r="F9" s="1">
        <v>90</v>
      </c>
      <c r="G9" s="3" t="s">
        <v>11</v>
      </c>
      <c r="H9" s="4">
        <v>0.92</v>
      </c>
      <c r="I9" s="4">
        <v>0.99</v>
      </c>
      <c r="J9" s="4">
        <v>0.74</v>
      </c>
    </row>
    <row r="10" spans="1:10" ht="15.6" x14ac:dyDescent="0.3">
      <c r="A10" s="2">
        <v>44958</v>
      </c>
      <c r="B10" s="1" t="s">
        <v>12</v>
      </c>
      <c r="C10" s="3">
        <v>15000</v>
      </c>
      <c r="D10" s="3">
        <v>14431</v>
      </c>
      <c r="E10" s="3">
        <v>1428.5714285714287</v>
      </c>
      <c r="F10" s="1">
        <v>30</v>
      </c>
      <c r="G10" s="3" t="s">
        <v>11</v>
      </c>
      <c r="H10" s="4">
        <v>0.7</v>
      </c>
      <c r="I10" s="4">
        <v>0.99</v>
      </c>
      <c r="J10" s="4">
        <v>0.95</v>
      </c>
    </row>
    <row r="11" spans="1:10" ht="15.6" x14ac:dyDescent="0.3">
      <c r="A11" s="2">
        <v>44958</v>
      </c>
      <c r="B11" s="1" t="s">
        <v>13</v>
      </c>
      <c r="C11" s="3">
        <v>1500</v>
      </c>
      <c r="D11" s="1">
        <v>3000</v>
      </c>
      <c r="E11" s="3">
        <v>1428.5714285714287</v>
      </c>
      <c r="F11" s="1">
        <v>15</v>
      </c>
      <c r="G11" s="3" t="s">
        <v>11</v>
      </c>
      <c r="H11" s="4">
        <v>0.91</v>
      </c>
      <c r="I11" s="4">
        <v>0.98</v>
      </c>
      <c r="J11" s="4">
        <v>0.89</v>
      </c>
    </row>
    <row r="12" spans="1:10" ht="15.6" x14ac:dyDescent="0.3">
      <c r="A12" s="2">
        <v>44958</v>
      </c>
      <c r="B12" s="1" t="s">
        <v>14</v>
      </c>
      <c r="C12" s="3">
        <v>3500</v>
      </c>
      <c r="D12" s="1">
        <v>4000</v>
      </c>
      <c r="E12" s="3">
        <v>1428.5714285714287</v>
      </c>
      <c r="F12" s="1">
        <v>40</v>
      </c>
      <c r="G12" s="3" t="s">
        <v>11</v>
      </c>
      <c r="H12" s="4">
        <v>0.74</v>
      </c>
      <c r="I12" s="4">
        <v>0.85</v>
      </c>
      <c r="J12" s="4">
        <v>0.7</v>
      </c>
    </row>
    <row r="13" spans="1:10" ht="15.6" x14ac:dyDescent="0.3">
      <c r="A13" s="2">
        <v>44958</v>
      </c>
      <c r="B13" s="1" t="s">
        <v>15</v>
      </c>
      <c r="C13" s="3">
        <v>6000</v>
      </c>
      <c r="D13" s="1">
        <v>2000</v>
      </c>
      <c r="E13" s="3">
        <v>1428.5714285714287</v>
      </c>
      <c r="F13" s="1">
        <v>100</v>
      </c>
      <c r="G13" s="3" t="s">
        <v>11</v>
      </c>
      <c r="H13" s="4">
        <v>0.9</v>
      </c>
      <c r="I13" s="4">
        <v>0.9</v>
      </c>
      <c r="J13" s="4">
        <v>0.72</v>
      </c>
    </row>
    <row r="14" spans="1:10" ht="15.6" x14ac:dyDescent="0.3">
      <c r="A14" s="2">
        <v>44958</v>
      </c>
      <c r="B14" s="1" t="s">
        <v>16</v>
      </c>
      <c r="C14" s="3">
        <v>4000</v>
      </c>
      <c r="D14" s="1">
        <v>2000</v>
      </c>
      <c r="E14" s="3">
        <v>1428.5714285714287</v>
      </c>
      <c r="F14" s="1">
        <v>15</v>
      </c>
      <c r="G14" s="3" t="s">
        <v>11</v>
      </c>
      <c r="H14" s="4">
        <v>0.95</v>
      </c>
      <c r="I14" s="4">
        <v>0.97</v>
      </c>
      <c r="J14" s="4">
        <v>0.81</v>
      </c>
    </row>
    <row r="15" spans="1:10" ht="15.6" x14ac:dyDescent="0.3">
      <c r="A15" s="2">
        <v>44958</v>
      </c>
      <c r="B15" s="1" t="s">
        <v>17</v>
      </c>
      <c r="C15" s="3">
        <v>10000</v>
      </c>
      <c r="D15" s="1">
        <v>2000</v>
      </c>
      <c r="E15" s="3">
        <v>1428.5714285714287</v>
      </c>
      <c r="F15" s="1">
        <v>20</v>
      </c>
      <c r="G15" s="3" t="s">
        <v>11</v>
      </c>
      <c r="H15" s="4">
        <v>0.99</v>
      </c>
      <c r="I15" s="4">
        <v>0.79</v>
      </c>
      <c r="J15" s="4">
        <v>0.75</v>
      </c>
    </row>
    <row r="16" spans="1:10" ht="15.6" x14ac:dyDescent="0.3">
      <c r="A16" s="2">
        <v>44986</v>
      </c>
      <c r="B16" s="1" t="s">
        <v>10</v>
      </c>
      <c r="C16" s="3">
        <v>8571.4285714285706</v>
      </c>
      <c r="D16" s="3">
        <v>4000</v>
      </c>
      <c r="E16" s="3">
        <v>1428.5714285714287</v>
      </c>
      <c r="F16" s="1">
        <v>45</v>
      </c>
      <c r="G16" s="3" t="s">
        <v>11</v>
      </c>
      <c r="H16" s="4">
        <v>0.86</v>
      </c>
      <c r="I16" s="4">
        <v>0.97</v>
      </c>
      <c r="J16" s="4">
        <v>0.89</v>
      </c>
    </row>
    <row r="17" spans="1:10" ht="15.6" x14ac:dyDescent="0.3">
      <c r="A17" s="2">
        <v>44986</v>
      </c>
      <c r="B17" s="1" t="s">
        <v>12</v>
      </c>
      <c r="C17" s="3">
        <v>8571.4285714285706</v>
      </c>
      <c r="D17" s="3">
        <v>6000</v>
      </c>
      <c r="E17" s="3">
        <v>1428.5714285714287</v>
      </c>
      <c r="F17" s="1">
        <v>43</v>
      </c>
      <c r="G17" s="3" t="s">
        <v>11</v>
      </c>
      <c r="H17" s="4">
        <v>0.83</v>
      </c>
      <c r="I17" s="4">
        <v>0.72</v>
      </c>
      <c r="J17" s="4">
        <v>0.74</v>
      </c>
    </row>
    <row r="18" spans="1:10" ht="15.6" x14ac:dyDescent="0.3">
      <c r="A18" s="2">
        <v>44986</v>
      </c>
      <c r="B18" s="1" t="s">
        <v>13</v>
      </c>
      <c r="C18" s="3">
        <v>8571.4285714285706</v>
      </c>
      <c r="D18" s="1">
        <v>6500</v>
      </c>
      <c r="E18" s="3">
        <v>1428.5714285714287</v>
      </c>
      <c r="F18" s="1">
        <v>43</v>
      </c>
      <c r="G18" s="3" t="s">
        <v>11</v>
      </c>
      <c r="H18" s="4">
        <v>0.74</v>
      </c>
      <c r="I18" s="4">
        <v>0.78</v>
      </c>
      <c r="J18" s="4">
        <v>0.94</v>
      </c>
    </row>
    <row r="19" spans="1:10" ht="15.6" x14ac:dyDescent="0.3">
      <c r="A19" s="2">
        <v>44986</v>
      </c>
      <c r="B19" s="1" t="s">
        <v>14</v>
      </c>
      <c r="C19" s="3">
        <v>8571.4285714285706</v>
      </c>
      <c r="D19" s="1">
        <v>12000</v>
      </c>
      <c r="E19" s="3">
        <v>1428.5714285714287</v>
      </c>
      <c r="F19" s="1">
        <v>43</v>
      </c>
      <c r="G19" s="3" t="s">
        <v>11</v>
      </c>
      <c r="H19" s="4">
        <v>0.8</v>
      </c>
      <c r="I19" s="4">
        <v>0.84</v>
      </c>
      <c r="J19" s="4">
        <v>0.81</v>
      </c>
    </row>
    <row r="20" spans="1:10" ht="15.6" x14ac:dyDescent="0.3">
      <c r="A20" s="2">
        <v>44986</v>
      </c>
      <c r="B20" s="1" t="s">
        <v>15</v>
      </c>
      <c r="C20" s="3">
        <v>8571.4285714285706</v>
      </c>
      <c r="D20" s="1">
        <v>3000</v>
      </c>
      <c r="E20" s="3">
        <v>1428.5714285714287</v>
      </c>
      <c r="F20" s="1">
        <v>43</v>
      </c>
      <c r="G20" s="3" t="s">
        <v>11</v>
      </c>
      <c r="H20" s="4">
        <v>0.89</v>
      </c>
      <c r="I20" s="4">
        <v>0.99</v>
      </c>
      <c r="J20" s="4">
        <v>0.97</v>
      </c>
    </row>
    <row r="21" spans="1:10" ht="15.6" x14ac:dyDescent="0.3">
      <c r="A21" s="2">
        <v>44986</v>
      </c>
      <c r="B21" s="1" t="s">
        <v>16</v>
      </c>
      <c r="C21" s="3">
        <v>8571.4285714285706</v>
      </c>
      <c r="D21" s="1">
        <v>2000</v>
      </c>
      <c r="E21" s="3">
        <v>1428.5714285714287</v>
      </c>
      <c r="F21" s="1">
        <v>40</v>
      </c>
      <c r="G21" s="3" t="s">
        <v>11</v>
      </c>
      <c r="H21" s="4">
        <v>0.71</v>
      </c>
      <c r="I21" s="4">
        <v>0.87</v>
      </c>
      <c r="J21" s="4">
        <v>0.94</v>
      </c>
    </row>
    <row r="22" spans="1:10" ht="15.6" x14ac:dyDescent="0.3">
      <c r="A22" s="2">
        <v>44986</v>
      </c>
      <c r="B22" s="1" t="s">
        <v>17</v>
      </c>
      <c r="C22" s="3">
        <v>8571.4285714285706</v>
      </c>
      <c r="D22" s="1">
        <v>2000</v>
      </c>
      <c r="E22" s="3">
        <v>1428.5714285714287</v>
      </c>
      <c r="F22" s="1">
        <v>43</v>
      </c>
      <c r="G22" s="3" t="s">
        <v>11</v>
      </c>
      <c r="H22" s="4">
        <v>0.9</v>
      </c>
      <c r="I22" s="4">
        <v>0.72</v>
      </c>
      <c r="J22" s="4">
        <v>0.94</v>
      </c>
    </row>
    <row r="23" spans="1:10" ht="15.6" x14ac:dyDescent="0.3">
      <c r="A23" s="2">
        <v>45017</v>
      </c>
      <c r="B23" s="1" t="s">
        <v>10</v>
      </c>
      <c r="C23" s="3">
        <v>7857.1428571428569</v>
      </c>
      <c r="D23" s="3">
        <v>3000</v>
      </c>
      <c r="E23" s="3">
        <v>5714.2857142857147</v>
      </c>
      <c r="F23" s="1">
        <v>100</v>
      </c>
      <c r="G23" s="1" t="s">
        <v>18</v>
      </c>
      <c r="H23" s="4">
        <v>0.89</v>
      </c>
      <c r="I23" s="4">
        <v>0.85</v>
      </c>
      <c r="J23" s="4">
        <v>0.87</v>
      </c>
    </row>
    <row r="24" spans="1:10" ht="15.6" x14ac:dyDescent="0.3">
      <c r="A24" s="2">
        <v>45017</v>
      </c>
      <c r="B24" s="1" t="s">
        <v>12</v>
      </c>
      <c r="C24" s="3">
        <v>7857.1428571428569</v>
      </c>
      <c r="D24" s="3">
        <v>4500</v>
      </c>
      <c r="E24" s="3">
        <v>5714.2857142857147</v>
      </c>
      <c r="F24" s="1">
        <v>100</v>
      </c>
      <c r="G24" s="1" t="s">
        <v>18</v>
      </c>
      <c r="H24" s="4">
        <v>0.89</v>
      </c>
      <c r="I24" s="4">
        <v>0.8</v>
      </c>
      <c r="J24" s="4">
        <v>0.88</v>
      </c>
    </row>
    <row r="25" spans="1:10" ht="15.6" x14ac:dyDescent="0.3">
      <c r="A25" s="2">
        <v>45017</v>
      </c>
      <c r="B25" s="1" t="s">
        <v>13</v>
      </c>
      <c r="C25" s="3">
        <v>7857.1428571428569</v>
      </c>
      <c r="D25" s="1">
        <v>5500</v>
      </c>
      <c r="E25" s="3">
        <v>5714.2857142857147</v>
      </c>
      <c r="F25" s="1">
        <v>100</v>
      </c>
      <c r="G25" s="1" t="s">
        <v>18</v>
      </c>
      <c r="H25" s="4">
        <v>0.98</v>
      </c>
      <c r="I25" s="4">
        <v>0.99</v>
      </c>
      <c r="J25" s="4">
        <v>0.81</v>
      </c>
    </row>
    <row r="26" spans="1:10" ht="15.6" x14ac:dyDescent="0.3">
      <c r="A26" s="2">
        <v>45017</v>
      </c>
      <c r="B26" s="1" t="s">
        <v>14</v>
      </c>
      <c r="C26" s="3">
        <v>7857.1428571428569</v>
      </c>
      <c r="D26" s="1">
        <v>10000</v>
      </c>
      <c r="E26" s="3">
        <v>5714.2857142857147</v>
      </c>
      <c r="F26" s="1">
        <v>100</v>
      </c>
      <c r="G26" s="1" t="s">
        <v>18</v>
      </c>
      <c r="H26" s="4">
        <v>0.81</v>
      </c>
      <c r="I26" s="4">
        <v>0.91</v>
      </c>
      <c r="J26" s="4">
        <v>0.95</v>
      </c>
    </row>
    <row r="27" spans="1:10" ht="15.6" x14ac:dyDescent="0.3">
      <c r="A27" s="2">
        <v>45017</v>
      </c>
      <c r="B27" s="1" t="s">
        <v>15</v>
      </c>
      <c r="C27" s="3">
        <v>7857.1428571428569</v>
      </c>
      <c r="D27" s="1">
        <v>2000</v>
      </c>
      <c r="E27" s="3">
        <v>5714.2857142857147</v>
      </c>
      <c r="F27" s="1">
        <v>100</v>
      </c>
      <c r="G27" s="1" t="s">
        <v>18</v>
      </c>
      <c r="H27" s="4">
        <v>0.97</v>
      </c>
      <c r="I27" s="4">
        <v>0.85</v>
      </c>
      <c r="J27" s="4">
        <v>0.85</v>
      </c>
    </row>
    <row r="28" spans="1:10" ht="15.6" x14ac:dyDescent="0.3">
      <c r="A28" s="2">
        <v>45017</v>
      </c>
      <c r="B28" s="1" t="s">
        <v>16</v>
      </c>
      <c r="C28" s="3">
        <v>7857.1428571428569</v>
      </c>
      <c r="D28" s="1">
        <v>2000</v>
      </c>
      <c r="E28" s="3">
        <v>5714.2857142857147</v>
      </c>
      <c r="F28" s="1">
        <v>100</v>
      </c>
      <c r="G28" s="1" t="s">
        <v>18</v>
      </c>
      <c r="H28" s="4">
        <v>0.89</v>
      </c>
      <c r="I28" s="4">
        <v>0.94</v>
      </c>
      <c r="J28" s="4">
        <v>0.8</v>
      </c>
    </row>
    <row r="29" spans="1:10" ht="15.6" x14ac:dyDescent="0.3">
      <c r="A29" s="2">
        <v>45017</v>
      </c>
      <c r="B29" s="1" t="s">
        <v>17</v>
      </c>
      <c r="C29" s="3">
        <v>7857.1428571428569</v>
      </c>
      <c r="D29" s="1">
        <v>2000</v>
      </c>
      <c r="E29" s="3">
        <v>5714.2857142857147</v>
      </c>
      <c r="F29" s="1">
        <v>100</v>
      </c>
      <c r="G29" s="1" t="s">
        <v>18</v>
      </c>
      <c r="H29" s="4">
        <v>0.88</v>
      </c>
      <c r="I29" s="4">
        <v>0.94</v>
      </c>
      <c r="J29" s="4">
        <v>0.7</v>
      </c>
    </row>
    <row r="30" spans="1:10" ht="15.6" x14ac:dyDescent="0.3">
      <c r="A30" s="2">
        <v>45047</v>
      </c>
      <c r="B30" s="1" t="s">
        <v>10</v>
      </c>
      <c r="C30" s="3">
        <v>11428.571428571429</v>
      </c>
      <c r="D30" s="3">
        <v>20000</v>
      </c>
      <c r="E30" s="3">
        <v>2857.1428571428573</v>
      </c>
      <c r="F30" s="1">
        <v>90</v>
      </c>
      <c r="G30" s="1" t="s">
        <v>18</v>
      </c>
      <c r="H30" s="4">
        <v>0.75</v>
      </c>
      <c r="I30" s="4">
        <v>0.77</v>
      </c>
      <c r="J30" s="4">
        <v>0.84</v>
      </c>
    </row>
    <row r="31" spans="1:10" ht="15.6" x14ac:dyDescent="0.3">
      <c r="A31" s="2">
        <v>45047</v>
      </c>
      <c r="B31" s="1" t="s">
        <v>12</v>
      </c>
      <c r="C31" s="3">
        <v>11428.571428571429</v>
      </c>
      <c r="D31" s="3">
        <v>17000</v>
      </c>
      <c r="E31" s="3">
        <v>2857.1428571428573</v>
      </c>
      <c r="F31" s="1">
        <v>80</v>
      </c>
      <c r="G31" s="1" t="s">
        <v>18</v>
      </c>
      <c r="H31" s="4">
        <v>0.73</v>
      </c>
      <c r="I31" s="4">
        <v>0.96</v>
      </c>
      <c r="J31" s="4">
        <v>0.93</v>
      </c>
    </row>
    <row r="32" spans="1:10" ht="15.6" x14ac:dyDescent="0.3">
      <c r="A32" s="2">
        <v>45047</v>
      </c>
      <c r="B32" s="1" t="s">
        <v>13</v>
      </c>
      <c r="C32" s="3">
        <v>11428.571428571429</v>
      </c>
      <c r="D32" s="1">
        <v>16000</v>
      </c>
      <c r="E32" s="3">
        <v>2857.1428571428573</v>
      </c>
      <c r="F32" s="1">
        <v>90</v>
      </c>
      <c r="G32" s="1" t="s">
        <v>18</v>
      </c>
      <c r="H32" s="4">
        <v>0.93</v>
      </c>
      <c r="I32" s="4">
        <v>0.74</v>
      </c>
      <c r="J32" s="4">
        <v>0.93</v>
      </c>
    </row>
    <row r="33" spans="1:10" ht="15.6" x14ac:dyDescent="0.3">
      <c r="A33" s="2">
        <v>45047</v>
      </c>
      <c r="B33" s="1" t="s">
        <v>14</v>
      </c>
      <c r="C33" s="3">
        <v>11428.571428571429</v>
      </c>
      <c r="D33" s="1">
        <v>12000</v>
      </c>
      <c r="E33" s="3">
        <v>2857.1428571428573</v>
      </c>
      <c r="F33" s="1">
        <v>110</v>
      </c>
      <c r="G33" s="1" t="s">
        <v>18</v>
      </c>
      <c r="H33" s="4">
        <v>0.85</v>
      </c>
      <c r="I33" s="4">
        <v>0.7</v>
      </c>
      <c r="J33" s="4">
        <v>0.99</v>
      </c>
    </row>
    <row r="34" spans="1:10" ht="15.6" x14ac:dyDescent="0.3">
      <c r="A34" s="2">
        <v>45047</v>
      </c>
      <c r="B34" s="1" t="s">
        <v>15</v>
      </c>
      <c r="C34" s="3">
        <v>11428.571428571429</v>
      </c>
      <c r="D34" s="1">
        <v>20500</v>
      </c>
      <c r="E34" s="3">
        <v>2857.1428571428573</v>
      </c>
      <c r="F34" s="1">
        <v>90</v>
      </c>
      <c r="G34" s="1" t="s">
        <v>18</v>
      </c>
      <c r="H34" s="4">
        <v>0.92</v>
      </c>
      <c r="I34" s="4">
        <v>0.99</v>
      </c>
      <c r="J34" s="4">
        <v>0.88</v>
      </c>
    </row>
    <row r="35" spans="1:10" ht="15.6" x14ac:dyDescent="0.3">
      <c r="A35" s="2">
        <v>45047</v>
      </c>
      <c r="B35" s="1" t="s">
        <v>16</v>
      </c>
      <c r="C35" s="3">
        <v>11428.571428571429</v>
      </c>
      <c r="D35" s="1">
        <v>21000</v>
      </c>
      <c r="E35" s="3">
        <v>2857.1428571428573</v>
      </c>
      <c r="F35" s="1">
        <v>100</v>
      </c>
      <c r="G35" s="1" t="s">
        <v>18</v>
      </c>
      <c r="H35" s="4">
        <v>0.75</v>
      </c>
      <c r="I35" s="4">
        <v>0.97</v>
      </c>
      <c r="J35" s="4">
        <v>0.83</v>
      </c>
    </row>
    <row r="36" spans="1:10" ht="15.6" x14ac:dyDescent="0.3">
      <c r="A36" s="2">
        <v>45047</v>
      </c>
      <c r="B36" s="1" t="s">
        <v>17</v>
      </c>
      <c r="C36" s="3">
        <v>11428.571428571429</v>
      </c>
      <c r="D36" s="1">
        <v>21500</v>
      </c>
      <c r="E36" s="3">
        <v>2857.1428571428573</v>
      </c>
      <c r="F36" s="1">
        <v>90</v>
      </c>
      <c r="G36" s="1" t="s">
        <v>18</v>
      </c>
      <c r="H36" s="4">
        <v>0.77</v>
      </c>
      <c r="I36" s="4">
        <v>0.97</v>
      </c>
      <c r="J36" s="4">
        <v>0.78</v>
      </c>
    </row>
    <row r="37" spans="1:10" ht="15.6" x14ac:dyDescent="0.3">
      <c r="A37" s="2">
        <v>45078</v>
      </c>
      <c r="B37" s="1" t="s">
        <v>10</v>
      </c>
      <c r="C37" s="3">
        <v>14285.714285714286</v>
      </c>
      <c r="D37" s="3">
        <v>22000</v>
      </c>
      <c r="E37" s="3">
        <v>857.14285714285711</v>
      </c>
      <c r="F37" s="1">
        <v>228</v>
      </c>
      <c r="G37" s="1" t="s">
        <v>18</v>
      </c>
      <c r="H37" s="4">
        <v>0.79</v>
      </c>
      <c r="I37" s="4">
        <v>0.75</v>
      </c>
      <c r="J37" s="4">
        <v>0.93</v>
      </c>
    </row>
    <row r="38" spans="1:10" ht="15.6" x14ac:dyDescent="0.3">
      <c r="A38" s="2">
        <v>45078</v>
      </c>
      <c r="B38" s="1" t="s">
        <v>12</v>
      </c>
      <c r="C38" s="3">
        <v>14285.714285714286</v>
      </c>
      <c r="D38" s="3">
        <v>18000</v>
      </c>
      <c r="E38" s="3">
        <v>857.14285714285711</v>
      </c>
      <c r="F38" s="1">
        <v>220</v>
      </c>
      <c r="G38" s="1" t="s">
        <v>18</v>
      </c>
      <c r="H38" s="4">
        <v>0.81</v>
      </c>
      <c r="I38" s="4">
        <v>0.98</v>
      </c>
      <c r="J38" s="4">
        <v>0.86</v>
      </c>
    </row>
    <row r="39" spans="1:10" ht="15.6" x14ac:dyDescent="0.3">
      <c r="A39" s="2">
        <v>45078</v>
      </c>
      <c r="B39" s="1" t="s">
        <v>13</v>
      </c>
      <c r="C39" s="3">
        <v>14285.714285714286</v>
      </c>
      <c r="D39" s="1">
        <v>18500</v>
      </c>
      <c r="E39" s="3">
        <v>857.14285714285711</v>
      </c>
      <c r="F39" s="1">
        <v>228</v>
      </c>
      <c r="G39" s="1" t="s">
        <v>18</v>
      </c>
      <c r="H39" s="4">
        <v>0.86</v>
      </c>
      <c r="I39" s="4">
        <v>0.82</v>
      </c>
      <c r="J39" s="4">
        <v>0.86</v>
      </c>
    </row>
    <row r="40" spans="1:10" ht="15.6" x14ac:dyDescent="0.3">
      <c r="A40" s="2">
        <v>45078</v>
      </c>
      <c r="B40" s="1" t="s">
        <v>14</v>
      </c>
      <c r="C40" s="3">
        <v>14285.714285714286</v>
      </c>
      <c r="D40" s="1">
        <v>14314</v>
      </c>
      <c r="E40" s="3">
        <v>857.14285714285711</v>
      </c>
      <c r="F40" s="1">
        <v>238</v>
      </c>
      <c r="G40" s="1" t="s">
        <v>18</v>
      </c>
      <c r="H40" s="4">
        <v>0.72</v>
      </c>
      <c r="I40" s="4">
        <v>0.95</v>
      </c>
      <c r="J40" s="4">
        <v>0.9</v>
      </c>
    </row>
    <row r="41" spans="1:10" ht="15.6" x14ac:dyDescent="0.3">
      <c r="A41" s="2">
        <v>45078</v>
      </c>
      <c r="B41" s="1" t="s">
        <v>15</v>
      </c>
      <c r="C41" s="3">
        <v>14285.714285714286</v>
      </c>
      <c r="D41" s="1">
        <v>21000</v>
      </c>
      <c r="E41" s="3">
        <v>857.14285714285711</v>
      </c>
      <c r="F41" s="1">
        <v>228</v>
      </c>
      <c r="G41" s="1" t="s">
        <v>18</v>
      </c>
      <c r="H41" s="4">
        <v>0.71</v>
      </c>
      <c r="I41" s="4">
        <v>0.8</v>
      </c>
      <c r="J41" s="4">
        <v>0.76</v>
      </c>
    </row>
    <row r="42" spans="1:10" ht="15.6" x14ac:dyDescent="0.3">
      <c r="A42" s="2">
        <v>45078</v>
      </c>
      <c r="B42" s="1" t="s">
        <v>16</v>
      </c>
      <c r="C42" s="3">
        <v>14285.714285714286</v>
      </c>
      <c r="D42" s="1">
        <v>22500</v>
      </c>
      <c r="E42" s="3">
        <v>857.14285714285711</v>
      </c>
      <c r="F42" s="1">
        <v>230</v>
      </c>
      <c r="G42" s="1" t="s">
        <v>18</v>
      </c>
      <c r="H42" s="4">
        <v>0.97</v>
      </c>
      <c r="I42" s="4">
        <v>0.95</v>
      </c>
      <c r="J42" s="4">
        <v>0.85</v>
      </c>
    </row>
    <row r="43" spans="1:10" ht="15.6" x14ac:dyDescent="0.3">
      <c r="A43" s="2">
        <v>45078</v>
      </c>
      <c r="B43" s="1" t="s">
        <v>17</v>
      </c>
      <c r="C43" s="3">
        <v>14285.714285714286</v>
      </c>
      <c r="D43" s="1">
        <v>22900</v>
      </c>
      <c r="E43" s="3">
        <v>857.14285714285711</v>
      </c>
      <c r="F43" s="1">
        <v>228</v>
      </c>
      <c r="G43" s="1" t="s">
        <v>18</v>
      </c>
      <c r="H43" s="4">
        <v>0.95</v>
      </c>
      <c r="I43" s="4">
        <v>0.85</v>
      </c>
      <c r="J43" s="4">
        <v>0.91</v>
      </c>
    </row>
    <row r="44" spans="1:10" ht="15.6" x14ac:dyDescent="0.3">
      <c r="A44" s="2">
        <v>45108</v>
      </c>
      <c r="B44" s="1" t="s">
        <v>10</v>
      </c>
      <c r="C44" s="3">
        <v>18562.957142857143</v>
      </c>
      <c r="D44" s="3">
        <v>25000</v>
      </c>
      <c r="E44" s="3">
        <v>714.28571428571433</v>
      </c>
      <c r="F44" s="1">
        <v>250</v>
      </c>
      <c r="G44" s="1" t="s">
        <v>19</v>
      </c>
      <c r="H44" s="4">
        <v>0.97</v>
      </c>
      <c r="I44" s="4">
        <v>0.7</v>
      </c>
      <c r="J44" s="4">
        <v>0.93</v>
      </c>
    </row>
    <row r="45" spans="1:10" ht="15.6" x14ac:dyDescent="0.3">
      <c r="A45" s="2">
        <v>45108</v>
      </c>
      <c r="B45" s="1" t="s">
        <v>12</v>
      </c>
      <c r="C45" s="3">
        <v>18562.957142857143</v>
      </c>
      <c r="D45" s="3">
        <v>22000</v>
      </c>
      <c r="E45" s="3">
        <v>714.28571428571433</v>
      </c>
      <c r="F45" s="1">
        <v>240</v>
      </c>
      <c r="G45" s="1" t="s">
        <v>19</v>
      </c>
      <c r="H45" s="4">
        <v>0.9</v>
      </c>
      <c r="I45" s="4">
        <v>0.98</v>
      </c>
      <c r="J45" s="4">
        <v>0.96</v>
      </c>
    </row>
    <row r="46" spans="1:10" ht="15.6" x14ac:dyDescent="0.3">
      <c r="A46" s="2">
        <v>45108</v>
      </c>
      <c r="B46" s="1" t="s">
        <v>13</v>
      </c>
      <c r="C46" s="3">
        <v>18562.957142857143</v>
      </c>
      <c r="D46" s="1">
        <v>25000</v>
      </c>
      <c r="E46" s="3">
        <v>714.28571428571433</v>
      </c>
      <c r="F46" s="1">
        <v>270</v>
      </c>
      <c r="G46" s="1" t="s">
        <v>19</v>
      </c>
      <c r="H46" s="4">
        <v>0.9</v>
      </c>
      <c r="I46" s="4">
        <v>0.95</v>
      </c>
      <c r="J46" s="4">
        <v>0.98</v>
      </c>
    </row>
    <row r="47" spans="1:10" ht="15.6" x14ac:dyDescent="0.3">
      <c r="A47" s="2">
        <v>45108</v>
      </c>
      <c r="B47" s="1" t="s">
        <v>14</v>
      </c>
      <c r="C47" s="3">
        <v>18562.957142857143</v>
      </c>
      <c r="D47" s="1">
        <v>25000</v>
      </c>
      <c r="E47" s="3">
        <v>714.28571428571433</v>
      </c>
      <c r="F47" s="1">
        <v>259</v>
      </c>
      <c r="G47" s="1" t="s">
        <v>19</v>
      </c>
      <c r="H47" s="4">
        <v>0.96</v>
      </c>
      <c r="I47" s="4">
        <v>0.81</v>
      </c>
      <c r="J47" s="4">
        <v>0.85</v>
      </c>
    </row>
    <row r="48" spans="1:10" ht="15.6" x14ac:dyDescent="0.3">
      <c r="A48" s="2">
        <v>45108</v>
      </c>
      <c r="B48" s="1" t="s">
        <v>15</v>
      </c>
      <c r="C48" s="3">
        <v>18562.957142857143</v>
      </c>
      <c r="D48" s="1">
        <v>25000</v>
      </c>
      <c r="E48" s="3">
        <v>714.28571428571433</v>
      </c>
      <c r="F48" s="1">
        <v>260</v>
      </c>
      <c r="G48" s="1" t="s">
        <v>19</v>
      </c>
      <c r="H48" s="4">
        <v>0.98</v>
      </c>
      <c r="I48" s="4">
        <v>0.84</v>
      </c>
      <c r="J48" s="4">
        <v>0.89</v>
      </c>
    </row>
    <row r="49" spans="1:10" ht="15.6" x14ac:dyDescent="0.3">
      <c r="A49" s="2">
        <v>45108</v>
      </c>
      <c r="B49" s="1" t="s">
        <v>16</v>
      </c>
      <c r="C49" s="3">
        <v>18562.957142857143</v>
      </c>
      <c r="D49" s="1">
        <v>25000</v>
      </c>
      <c r="E49" s="3">
        <v>714.28571428571433</v>
      </c>
      <c r="F49" s="1">
        <v>260</v>
      </c>
      <c r="G49" s="1" t="s">
        <v>19</v>
      </c>
      <c r="H49" s="4">
        <v>0.76</v>
      </c>
      <c r="I49" s="4">
        <v>0.7</v>
      </c>
      <c r="J49" s="4">
        <v>0.86</v>
      </c>
    </row>
    <row r="50" spans="1:10" ht="15.6" x14ac:dyDescent="0.3">
      <c r="A50" s="2">
        <v>45108</v>
      </c>
      <c r="B50" s="1" t="s">
        <v>17</v>
      </c>
      <c r="C50" s="3">
        <v>18562.957142857143</v>
      </c>
      <c r="D50" s="1">
        <v>25000</v>
      </c>
      <c r="E50" s="3">
        <v>714.28571428571433</v>
      </c>
      <c r="F50" s="1">
        <v>261</v>
      </c>
      <c r="G50" s="1" t="s">
        <v>19</v>
      </c>
      <c r="H50" s="4">
        <v>0.91</v>
      </c>
      <c r="I50" s="4">
        <v>0.77</v>
      </c>
      <c r="J50" s="4">
        <v>0.75</v>
      </c>
    </row>
    <row r="51" spans="1:10" ht="15.6" x14ac:dyDescent="0.3">
      <c r="A51" s="2">
        <v>45139</v>
      </c>
      <c r="B51" s="1" t="s">
        <v>10</v>
      </c>
      <c r="C51" s="3">
        <v>18571.428571428572</v>
      </c>
      <c r="D51" s="3">
        <v>25000</v>
      </c>
      <c r="E51" s="3">
        <v>714.28571428571433</v>
      </c>
      <c r="F51" s="1">
        <v>242</v>
      </c>
      <c r="G51" s="1" t="s">
        <v>19</v>
      </c>
      <c r="H51" s="4">
        <v>0.79</v>
      </c>
      <c r="I51" s="4">
        <v>0.81</v>
      </c>
      <c r="J51" s="4">
        <v>0.74</v>
      </c>
    </row>
    <row r="52" spans="1:10" ht="15.6" x14ac:dyDescent="0.3">
      <c r="A52" s="2">
        <v>45139</v>
      </c>
      <c r="B52" s="1" t="s">
        <v>12</v>
      </c>
      <c r="C52" s="3">
        <v>18571.428571428572</v>
      </c>
      <c r="D52" s="3">
        <v>22500</v>
      </c>
      <c r="E52" s="3">
        <v>714.28571428571433</v>
      </c>
      <c r="F52" s="1">
        <v>250</v>
      </c>
      <c r="G52" s="1" t="s">
        <v>19</v>
      </c>
      <c r="H52" s="4">
        <v>0.85</v>
      </c>
      <c r="I52" s="4">
        <v>0.82</v>
      </c>
      <c r="J52" s="4">
        <v>0.73</v>
      </c>
    </row>
    <row r="53" spans="1:10" ht="15.6" x14ac:dyDescent="0.3">
      <c r="A53" s="2">
        <v>45139</v>
      </c>
      <c r="B53" s="1" t="s">
        <v>13</v>
      </c>
      <c r="C53" s="3">
        <v>18571.428571428572</v>
      </c>
      <c r="D53" s="1">
        <v>25000</v>
      </c>
      <c r="E53" s="3">
        <v>714.28571428571433</v>
      </c>
      <c r="F53" s="1">
        <v>242</v>
      </c>
      <c r="G53" s="1" t="s">
        <v>19</v>
      </c>
      <c r="H53" s="4">
        <v>0.88</v>
      </c>
      <c r="I53" s="4">
        <v>0.84</v>
      </c>
      <c r="J53" s="4">
        <v>0.75</v>
      </c>
    </row>
    <row r="54" spans="1:10" ht="15.6" x14ac:dyDescent="0.3">
      <c r="A54" s="2">
        <v>45139</v>
      </c>
      <c r="B54" s="1" t="s">
        <v>14</v>
      </c>
      <c r="C54" s="3">
        <v>18571.428571428572</v>
      </c>
      <c r="D54" s="1">
        <v>25000</v>
      </c>
      <c r="E54" s="3">
        <v>714.28571428571433</v>
      </c>
      <c r="F54" s="1">
        <v>242</v>
      </c>
      <c r="G54" s="1" t="s">
        <v>19</v>
      </c>
      <c r="H54" s="4">
        <v>0.81</v>
      </c>
      <c r="I54" s="4">
        <v>0.92</v>
      </c>
      <c r="J54" s="4">
        <v>0.91</v>
      </c>
    </row>
    <row r="55" spans="1:10" ht="15.6" x14ac:dyDescent="0.3">
      <c r="A55" s="2">
        <v>45139</v>
      </c>
      <c r="B55" s="1" t="s">
        <v>15</v>
      </c>
      <c r="C55" s="3">
        <v>18571.428571428572</v>
      </c>
      <c r="D55" s="1">
        <v>25000</v>
      </c>
      <c r="E55" s="3">
        <v>714.28571428571433</v>
      </c>
      <c r="F55" s="1">
        <v>242</v>
      </c>
      <c r="G55" s="1" t="s">
        <v>19</v>
      </c>
      <c r="H55" s="4">
        <v>0.84</v>
      </c>
      <c r="I55" s="4">
        <v>0.73</v>
      </c>
      <c r="J55" s="4">
        <v>0.99</v>
      </c>
    </row>
    <row r="56" spans="1:10" ht="15.6" x14ac:dyDescent="0.3">
      <c r="A56" s="2">
        <v>45139</v>
      </c>
      <c r="B56" s="1" t="s">
        <v>16</v>
      </c>
      <c r="C56" s="3">
        <v>18571.428571428572</v>
      </c>
      <c r="D56" s="1">
        <v>25000</v>
      </c>
      <c r="E56" s="3">
        <v>714.28571428571433</v>
      </c>
      <c r="F56" s="1">
        <v>240</v>
      </c>
      <c r="G56" s="1" t="s">
        <v>19</v>
      </c>
      <c r="H56" s="4">
        <v>0.93</v>
      </c>
      <c r="I56" s="4">
        <v>0.79</v>
      </c>
      <c r="J56" s="4">
        <v>0.72</v>
      </c>
    </row>
    <row r="57" spans="1:10" ht="15.6" x14ac:dyDescent="0.3">
      <c r="A57" s="2">
        <v>45139</v>
      </c>
      <c r="B57" s="1" t="s">
        <v>17</v>
      </c>
      <c r="C57" s="3">
        <v>18571.428571428572</v>
      </c>
      <c r="D57" s="1">
        <v>25000</v>
      </c>
      <c r="E57" s="3">
        <v>714.28571428571433</v>
      </c>
      <c r="F57" s="1">
        <v>242</v>
      </c>
      <c r="G57" s="1" t="s">
        <v>19</v>
      </c>
      <c r="H57" s="4">
        <v>0.84</v>
      </c>
      <c r="I57" s="4">
        <v>0.79</v>
      </c>
      <c r="J57" s="4">
        <v>0.8</v>
      </c>
    </row>
    <row r="58" spans="1:10" ht="15.6" x14ac:dyDescent="0.3">
      <c r="A58" s="2">
        <v>45170</v>
      </c>
      <c r="B58" s="1" t="s">
        <v>10</v>
      </c>
      <c r="C58" s="3">
        <v>17857.142857142859</v>
      </c>
      <c r="D58" s="3">
        <v>22500</v>
      </c>
      <c r="E58" s="3">
        <v>285.71428571428572</v>
      </c>
      <c r="F58" s="1">
        <v>285</v>
      </c>
      <c r="G58" s="1" t="s">
        <v>19</v>
      </c>
      <c r="H58" s="4">
        <v>0.85</v>
      </c>
      <c r="I58" s="4">
        <v>0.91</v>
      </c>
      <c r="J58" s="4">
        <v>0.84</v>
      </c>
    </row>
    <row r="59" spans="1:10" ht="15.6" x14ac:dyDescent="0.3">
      <c r="A59" s="2">
        <v>45170</v>
      </c>
      <c r="B59" s="1" t="s">
        <v>12</v>
      </c>
      <c r="C59" s="3">
        <v>17857.142857142859</v>
      </c>
      <c r="D59" s="3">
        <v>21500</v>
      </c>
      <c r="E59" s="3">
        <v>285.71428571428572</v>
      </c>
      <c r="F59" s="1">
        <v>275</v>
      </c>
      <c r="G59" s="1" t="s">
        <v>19</v>
      </c>
      <c r="H59" s="4">
        <v>0.86</v>
      </c>
      <c r="I59" s="4">
        <v>0.75</v>
      </c>
      <c r="J59" s="4">
        <v>0.96</v>
      </c>
    </row>
    <row r="60" spans="1:10" ht="15.6" x14ac:dyDescent="0.3">
      <c r="A60" s="2">
        <v>45170</v>
      </c>
      <c r="B60" s="1" t="s">
        <v>13</v>
      </c>
      <c r="C60" s="3">
        <v>17857.142857142859</v>
      </c>
      <c r="D60" s="1">
        <v>24000</v>
      </c>
      <c r="E60" s="3">
        <v>285.71428571428572</v>
      </c>
      <c r="F60" s="1">
        <v>285</v>
      </c>
      <c r="G60" s="1" t="s">
        <v>19</v>
      </c>
      <c r="H60" s="4">
        <v>0.96</v>
      </c>
      <c r="I60" s="4">
        <v>0.77</v>
      </c>
      <c r="J60" s="4">
        <v>0.92</v>
      </c>
    </row>
    <row r="61" spans="1:10" ht="15.6" x14ac:dyDescent="0.3">
      <c r="A61" s="2">
        <v>45170</v>
      </c>
      <c r="B61" s="1" t="s">
        <v>14</v>
      </c>
      <c r="C61" s="3">
        <v>17857.142857142859</v>
      </c>
      <c r="D61" s="1">
        <v>24500</v>
      </c>
      <c r="E61" s="3">
        <v>285.71428571428572</v>
      </c>
      <c r="F61" s="1">
        <v>290</v>
      </c>
      <c r="G61" s="1" t="s">
        <v>19</v>
      </c>
      <c r="H61" s="4">
        <v>0.99</v>
      </c>
      <c r="I61" s="4">
        <v>0.97</v>
      </c>
      <c r="J61" s="4">
        <v>0.73</v>
      </c>
    </row>
    <row r="62" spans="1:10" ht="15.6" x14ac:dyDescent="0.3">
      <c r="A62" s="2">
        <v>45170</v>
      </c>
      <c r="B62" s="1" t="s">
        <v>15</v>
      </c>
      <c r="C62" s="3">
        <v>17857.142857142859</v>
      </c>
      <c r="D62" s="1">
        <v>24500</v>
      </c>
      <c r="E62" s="3">
        <v>285.71428571428572</v>
      </c>
      <c r="F62" s="1">
        <v>310</v>
      </c>
      <c r="G62" s="1" t="s">
        <v>19</v>
      </c>
      <c r="H62" s="4">
        <v>0.77</v>
      </c>
      <c r="I62" s="4">
        <v>0.72</v>
      </c>
      <c r="J62" s="4">
        <v>0.85</v>
      </c>
    </row>
    <row r="63" spans="1:10" ht="15.6" x14ac:dyDescent="0.3">
      <c r="A63" s="2">
        <v>45170</v>
      </c>
      <c r="B63" s="1" t="s">
        <v>16</v>
      </c>
      <c r="C63" s="3">
        <v>17857.142857142859</v>
      </c>
      <c r="D63" s="1">
        <v>24500</v>
      </c>
      <c r="E63" s="3">
        <v>285.71428571428572</v>
      </c>
      <c r="F63" s="1">
        <v>270</v>
      </c>
      <c r="G63" s="1" t="s">
        <v>19</v>
      </c>
      <c r="H63" s="4">
        <v>0.77</v>
      </c>
      <c r="I63" s="4">
        <v>0.96</v>
      </c>
      <c r="J63" s="4">
        <v>0.78</v>
      </c>
    </row>
    <row r="64" spans="1:10" ht="15.6" x14ac:dyDescent="0.3">
      <c r="A64" s="2">
        <v>45170</v>
      </c>
      <c r="B64" s="1" t="s">
        <v>17</v>
      </c>
      <c r="C64" s="3">
        <v>17857.142857142859</v>
      </c>
      <c r="D64" s="1">
        <v>24500</v>
      </c>
      <c r="E64" s="3">
        <v>285.71428571428572</v>
      </c>
      <c r="F64" s="1">
        <v>285</v>
      </c>
      <c r="G64" s="1" t="s">
        <v>19</v>
      </c>
      <c r="H64" s="4">
        <v>0.78</v>
      </c>
      <c r="I64" s="4">
        <v>0.8</v>
      </c>
      <c r="J64" s="4">
        <v>0.85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936C6-A3F5-4146-818B-1AA997274800}">
  <dimension ref="A2:K35"/>
  <sheetViews>
    <sheetView topLeftCell="A4" workbookViewId="0">
      <selection activeCell="C30" sqref="C30"/>
    </sheetView>
  </sheetViews>
  <sheetFormatPr defaultRowHeight="14.4" x14ac:dyDescent="0.3"/>
  <cols>
    <col min="1" max="1" width="12.5546875" bestFit="1" customWidth="1"/>
    <col min="2" max="2" width="16.44140625" bestFit="1" customWidth="1"/>
    <col min="3" max="3" width="17.6640625" bestFit="1" customWidth="1"/>
    <col min="4" max="4" width="12.5546875" bestFit="1" customWidth="1"/>
    <col min="5" max="5" width="12.109375" bestFit="1" customWidth="1"/>
    <col min="6" max="6" width="33.77734375" bestFit="1" customWidth="1"/>
    <col min="7" max="7" width="37.33203125" bestFit="1" customWidth="1"/>
    <col min="9" max="9" width="18.109375" bestFit="1" customWidth="1"/>
    <col min="10" max="10" width="10.109375" bestFit="1" customWidth="1"/>
  </cols>
  <sheetData>
    <row r="2" spans="1:11" x14ac:dyDescent="0.3">
      <c r="F2" t="s">
        <v>35</v>
      </c>
      <c r="I2" s="5"/>
      <c r="J2" s="6"/>
      <c r="K2" s="7"/>
    </row>
    <row r="3" spans="1:11" x14ac:dyDescent="0.3">
      <c r="A3" t="s">
        <v>20</v>
      </c>
      <c r="B3" t="s">
        <v>21</v>
      </c>
      <c r="C3" t="s">
        <v>22</v>
      </c>
      <c r="F3">
        <v>0.85555555555555574</v>
      </c>
      <c r="I3" s="8"/>
      <c r="J3" s="9"/>
      <c r="K3" s="10"/>
    </row>
    <row r="4" spans="1:11" x14ac:dyDescent="0.3">
      <c r="A4">
        <v>754940.69999999937</v>
      </c>
      <c r="B4">
        <v>891111</v>
      </c>
      <c r="C4">
        <v>9360</v>
      </c>
      <c r="I4" s="8"/>
      <c r="J4" s="9"/>
      <c r="K4" s="10"/>
    </row>
    <row r="5" spans="1:11" x14ac:dyDescent="0.3">
      <c r="I5" s="8"/>
      <c r="J5" s="9"/>
      <c r="K5" s="10"/>
    </row>
    <row r="6" spans="1:11" x14ac:dyDescent="0.3">
      <c r="F6" t="s">
        <v>36</v>
      </c>
      <c r="I6" s="8"/>
      <c r="J6" s="9"/>
      <c r="K6" s="10"/>
    </row>
    <row r="7" spans="1:11" x14ac:dyDescent="0.3">
      <c r="F7">
        <v>0.85492063492063519</v>
      </c>
      <c r="I7" s="8"/>
      <c r="J7" s="9"/>
      <c r="K7" s="10"/>
    </row>
    <row r="8" spans="1:11" x14ac:dyDescent="0.3">
      <c r="A8" s="14" t="s">
        <v>23</v>
      </c>
      <c r="B8" t="s">
        <v>20</v>
      </c>
      <c r="C8" t="s">
        <v>34</v>
      </c>
      <c r="I8" s="8"/>
      <c r="J8" s="9"/>
      <c r="K8" s="10"/>
    </row>
    <row r="9" spans="1:11" x14ac:dyDescent="0.3">
      <c r="A9" s="15" t="s">
        <v>25</v>
      </c>
      <c r="B9">
        <v>30000</v>
      </c>
      <c r="C9">
        <v>20000.000000000004</v>
      </c>
      <c r="I9" s="8"/>
      <c r="J9" s="9"/>
      <c r="K9" s="10"/>
    </row>
    <row r="10" spans="1:11" x14ac:dyDescent="0.3">
      <c r="A10" s="15" t="s">
        <v>26</v>
      </c>
      <c r="B10">
        <v>45000</v>
      </c>
      <c r="C10">
        <v>10000.000000000002</v>
      </c>
      <c r="F10" t="s">
        <v>37</v>
      </c>
      <c r="I10" s="8"/>
      <c r="J10" s="9"/>
      <c r="K10" s="10"/>
    </row>
    <row r="11" spans="1:11" x14ac:dyDescent="0.3">
      <c r="A11" s="15" t="s">
        <v>27</v>
      </c>
      <c r="B11">
        <v>60000</v>
      </c>
      <c r="C11">
        <v>10000.000000000002</v>
      </c>
      <c r="F11">
        <v>0.8447619047619046</v>
      </c>
      <c r="I11" s="8"/>
      <c r="J11" s="9"/>
      <c r="K11" s="10"/>
    </row>
    <row r="12" spans="1:11" x14ac:dyDescent="0.3">
      <c r="A12" s="15" t="s">
        <v>28</v>
      </c>
      <c r="B12">
        <v>54999.999999999993</v>
      </c>
      <c r="C12">
        <v>40000.000000000007</v>
      </c>
      <c r="I12" s="8"/>
      <c r="J12" s="9"/>
      <c r="K12" s="10"/>
    </row>
    <row r="13" spans="1:11" x14ac:dyDescent="0.3">
      <c r="A13" s="15" t="s">
        <v>29</v>
      </c>
      <c r="B13">
        <v>80000.000000000015</v>
      </c>
      <c r="C13">
        <v>20000.000000000004</v>
      </c>
      <c r="I13" s="8"/>
      <c r="J13" s="9"/>
      <c r="K13" s="10"/>
    </row>
    <row r="14" spans="1:11" x14ac:dyDescent="0.3">
      <c r="A14" s="15" t="s">
        <v>30</v>
      </c>
      <c r="B14">
        <v>100000.00000000001</v>
      </c>
      <c r="C14">
        <v>5999.9999999999991</v>
      </c>
      <c r="I14" s="8"/>
      <c r="J14" s="9"/>
      <c r="K14" s="10"/>
    </row>
    <row r="15" spans="1:11" x14ac:dyDescent="0.3">
      <c r="A15" s="15" t="s">
        <v>31</v>
      </c>
      <c r="B15">
        <v>129940.69999999998</v>
      </c>
      <c r="C15">
        <v>5000.0000000000009</v>
      </c>
      <c r="I15" s="8"/>
      <c r="J15" s="9"/>
      <c r="K15" s="10"/>
    </row>
    <row r="16" spans="1:11" x14ac:dyDescent="0.3">
      <c r="A16" s="15" t="s">
        <v>32</v>
      </c>
      <c r="B16">
        <v>130000.00000000003</v>
      </c>
      <c r="C16">
        <v>5000.0000000000009</v>
      </c>
      <c r="I16" s="8"/>
      <c r="J16" s="9"/>
      <c r="K16" s="10"/>
    </row>
    <row r="17" spans="1:11" x14ac:dyDescent="0.3">
      <c r="A17" s="15" t="s">
        <v>33</v>
      </c>
      <c r="B17">
        <v>125000</v>
      </c>
      <c r="C17">
        <v>2000.0000000000002</v>
      </c>
      <c r="I17" s="8"/>
      <c r="J17" s="9"/>
      <c r="K17" s="10"/>
    </row>
    <row r="18" spans="1:11" x14ac:dyDescent="0.3">
      <c r="A18" s="15" t="s">
        <v>24</v>
      </c>
      <c r="B18">
        <v>754940.7</v>
      </c>
      <c r="C18">
        <v>118000.00000000001</v>
      </c>
      <c r="I18" s="8"/>
      <c r="J18" s="9"/>
      <c r="K18" s="10"/>
    </row>
    <row r="19" spans="1:11" x14ac:dyDescent="0.3">
      <c r="I19" s="11"/>
      <c r="J19" s="12"/>
      <c r="K19" s="13"/>
    </row>
    <row r="21" spans="1:11" x14ac:dyDescent="0.3">
      <c r="A21" s="14" t="s">
        <v>23</v>
      </c>
      <c r="B21" t="s">
        <v>22</v>
      </c>
      <c r="D21" s="14" t="s">
        <v>23</v>
      </c>
      <c r="E21" t="s">
        <v>21</v>
      </c>
    </row>
    <row r="22" spans="1:11" x14ac:dyDescent="0.3">
      <c r="A22" s="15" t="s">
        <v>25</v>
      </c>
      <c r="B22">
        <v>300</v>
      </c>
      <c r="D22" s="15" t="s">
        <v>10</v>
      </c>
      <c r="E22">
        <v>126081</v>
      </c>
    </row>
    <row r="23" spans="1:11" ht="15.6" x14ac:dyDescent="0.3">
      <c r="A23" s="15" t="s">
        <v>26</v>
      </c>
      <c r="B23">
        <v>310</v>
      </c>
      <c r="D23" s="15" t="s">
        <v>12</v>
      </c>
      <c r="E23">
        <v>129875</v>
      </c>
      <c r="G23" s="17" t="s">
        <v>35</v>
      </c>
      <c r="I23" s="19" t="s">
        <v>38</v>
      </c>
      <c r="J23" s="17"/>
    </row>
    <row r="24" spans="1:11" ht="15.6" x14ac:dyDescent="0.3">
      <c r="A24" s="15" t="s">
        <v>27</v>
      </c>
      <c r="B24">
        <v>300</v>
      </c>
      <c r="D24" s="15" t="s">
        <v>13</v>
      </c>
      <c r="E24">
        <v>126793</v>
      </c>
      <c r="G24" s="18">
        <f>GETPIVOTDATA("Sales Completion Rate",$F$2)</f>
        <v>0.85555555555555574</v>
      </c>
      <c r="I24" s="20" t="s">
        <v>20</v>
      </c>
      <c r="J24" s="21">
        <f>GETPIVOTDATA("Sum of Sales",$A$3)</f>
        <v>754940.69999999937</v>
      </c>
    </row>
    <row r="25" spans="1:11" ht="15.6" x14ac:dyDescent="0.3">
      <c r="A25" s="15" t="s">
        <v>28</v>
      </c>
      <c r="B25">
        <v>700</v>
      </c>
      <c r="D25" s="15" t="s">
        <v>14</v>
      </c>
      <c r="E25">
        <v>128833</v>
      </c>
      <c r="I25" s="20" t="s">
        <v>21</v>
      </c>
      <c r="J25" s="21">
        <f>GETPIVOTDATA("Sum of Profit",$A$3)</f>
        <v>891111</v>
      </c>
    </row>
    <row r="26" spans="1:11" ht="15.6" x14ac:dyDescent="0.3">
      <c r="A26" s="15" t="s">
        <v>29</v>
      </c>
      <c r="B26">
        <v>650</v>
      </c>
      <c r="D26" s="15" t="s">
        <v>15</v>
      </c>
      <c r="E26">
        <v>125980</v>
      </c>
      <c r="G26" s="17" t="s">
        <v>36</v>
      </c>
      <c r="I26" s="20" t="s">
        <v>22</v>
      </c>
      <c r="J26" s="21">
        <f>GETPIVOTDATA("Sum of Customers",$A$3)</f>
        <v>9360</v>
      </c>
    </row>
    <row r="27" spans="1:11" ht="15.6" x14ac:dyDescent="0.3">
      <c r="A27" s="15" t="s">
        <v>30</v>
      </c>
      <c r="B27">
        <v>1600</v>
      </c>
      <c r="D27" s="15" t="s">
        <v>16</v>
      </c>
      <c r="E27">
        <v>126209</v>
      </c>
      <c r="G27" s="18">
        <f>GETPIVOTDATA("Profit Completion Rate",$F$6)</f>
        <v>0.85492063492063519</v>
      </c>
    </row>
    <row r="28" spans="1:11" ht="15.6" x14ac:dyDescent="0.3">
      <c r="A28" s="15" t="s">
        <v>31</v>
      </c>
      <c r="B28">
        <v>1800</v>
      </c>
      <c r="D28" s="15" t="s">
        <v>17</v>
      </c>
      <c r="E28">
        <v>127340</v>
      </c>
      <c r="I28" s="22" t="s">
        <v>39</v>
      </c>
      <c r="J28" s="18">
        <f>G24</f>
        <v>0.85555555555555574</v>
      </c>
    </row>
    <row r="29" spans="1:11" ht="15.6" x14ac:dyDescent="0.3">
      <c r="A29" s="15" t="s">
        <v>32</v>
      </c>
      <c r="B29">
        <v>1700</v>
      </c>
      <c r="D29" s="15" t="s">
        <v>24</v>
      </c>
      <c r="E29">
        <v>891111</v>
      </c>
      <c r="G29" s="17" t="s">
        <v>37</v>
      </c>
      <c r="I29" s="22" t="s">
        <v>40</v>
      </c>
      <c r="J29" s="18">
        <f>1-J28</f>
        <v>0.14444444444444426</v>
      </c>
    </row>
    <row r="30" spans="1:11" ht="15.6" x14ac:dyDescent="0.3">
      <c r="A30" s="15" t="s">
        <v>33</v>
      </c>
      <c r="B30">
        <v>2000</v>
      </c>
      <c r="G30" s="18">
        <f>GETPIVOTDATA("Customer Completion Rate",$F$10)</f>
        <v>0.8447619047619046</v>
      </c>
    </row>
    <row r="31" spans="1:11" ht="15.6" x14ac:dyDescent="0.3">
      <c r="A31" s="15" t="s">
        <v>24</v>
      </c>
      <c r="B31">
        <v>9360</v>
      </c>
      <c r="I31" s="22" t="s">
        <v>41</v>
      </c>
      <c r="J31" s="18">
        <f>G27</f>
        <v>0.85492063492063519</v>
      </c>
    </row>
    <row r="32" spans="1:11" ht="15.6" x14ac:dyDescent="0.3">
      <c r="I32" s="22" t="s">
        <v>42</v>
      </c>
      <c r="J32" s="18">
        <f>1-J31</f>
        <v>0.14507936507936481</v>
      </c>
    </row>
    <row r="34" spans="9:10" ht="15.6" x14ac:dyDescent="0.3">
      <c r="I34" s="22" t="s">
        <v>43</v>
      </c>
      <c r="J34" s="18">
        <f>G30</f>
        <v>0.8447619047619046</v>
      </c>
    </row>
    <row r="35" spans="9:10" ht="15.6" x14ac:dyDescent="0.3">
      <c r="I35" s="22" t="s">
        <v>44</v>
      </c>
      <c r="J35" s="18">
        <f>1-J34</f>
        <v>0.1552380952380954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B3D60-8952-4761-BC7C-5610A2AC50DE}">
  <dimension ref="E30"/>
  <sheetViews>
    <sheetView showGridLines="0" tabSelected="1" zoomScale="90" zoomScaleNormal="90" workbookViewId="0">
      <selection activeCell="X14" sqref="X14"/>
    </sheetView>
  </sheetViews>
  <sheetFormatPr defaultRowHeight="14.4" x14ac:dyDescent="0.3"/>
  <cols>
    <col min="1" max="16384" width="8.88671875" style="23"/>
  </cols>
  <sheetData>
    <row r="30" spans="5:5" x14ac:dyDescent="0.3">
      <c r="E30" s="2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Ecommerse Dataset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Tarun Gaurav</dc:creator>
  <cp:lastModifiedBy>Tarun Gaurav</cp:lastModifiedBy>
  <dcterms:created xsi:type="dcterms:W3CDTF">2015-06-05T18:17:20Z</dcterms:created>
  <dcterms:modified xsi:type="dcterms:W3CDTF">2023-11-30T15:06:59Z</dcterms:modified>
</cp:coreProperties>
</file>