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KUNAL\Desktop\InfoOrigin\"/>
    </mc:Choice>
  </mc:AlternateContent>
  <xr:revisionPtr revIDLastSave="0" documentId="13_ncr:1_{8D0D3292-0ADE-434F-85F6-FBFC7AC6F4BF}" xr6:coauthVersionLast="47" xr6:coauthVersionMax="47" xr10:uidLastSave="{00000000-0000-0000-0000-000000000000}"/>
  <bookViews>
    <workbookView xWindow="-108" yWindow="-108" windowWidth="23256" windowHeight="12456" xr2:uid="{00000000-000D-0000-FFFF-FFFF00000000}"/>
  </bookViews>
  <sheets>
    <sheet name="TEST" sheetId="1" r:id="rId1"/>
    <sheet name="RESULTS" sheetId="2" r:id="rId2"/>
    <sheet name="NOTES" sheetId="3" state="hidden" r:id="rId3"/>
  </sheets>
  <definedNames>
    <definedName name="_xlnm.Print_Area" localSheetId="1">RESULTS!$A$1:$L$34</definedName>
    <definedName name="_xlnm.Print_Area" localSheetId="0">TEST!$A$1:$D$307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0" i="1" l="1"/>
  <c r="E276" i="1"/>
  <c r="E299" i="1"/>
  <c r="M296" i="1" s="1"/>
  <c r="E296" i="1"/>
  <c r="E295" i="1"/>
  <c r="J292" i="1" s="1"/>
  <c r="E292" i="1"/>
  <c r="E291" i="1"/>
  <c r="I288" i="1"/>
  <c r="E288" i="1"/>
  <c r="E287" i="1"/>
  <c r="F284" i="1" s="1"/>
  <c r="E284" i="1"/>
  <c r="E283" i="1"/>
  <c r="E300" i="1"/>
  <c r="L280" i="1" s="1"/>
  <c r="E280" i="1"/>
  <c r="E279" i="1"/>
  <c r="M276" i="1" s="1"/>
  <c r="E275" i="1"/>
  <c r="K272" i="1" s="1"/>
  <c r="E272" i="1"/>
  <c r="E271" i="1"/>
  <c r="J268" i="1" s="1"/>
  <c r="E268" i="1"/>
  <c r="E267" i="1"/>
  <c r="H264" i="1" s="1"/>
  <c r="E264" i="1"/>
  <c r="E263" i="1"/>
  <c r="I260" i="1" s="1"/>
  <c r="E260" i="1"/>
  <c r="E259" i="1"/>
  <c r="F256" i="1" s="1"/>
  <c r="E256" i="1"/>
  <c r="E255" i="1"/>
  <c r="M252" i="1" s="1"/>
  <c r="E252" i="1"/>
  <c r="E251" i="1"/>
  <c r="M248" i="1" s="1"/>
  <c r="E248" i="1"/>
  <c r="E247" i="1"/>
  <c r="K244" i="1" s="1"/>
  <c r="E244" i="1"/>
  <c r="E243" i="1"/>
  <c r="J240" i="1" s="1"/>
  <c r="E240" i="1"/>
  <c r="E239" i="1"/>
  <c r="I236" i="1" s="1"/>
  <c r="E236" i="1"/>
  <c r="E235" i="1"/>
  <c r="H232" i="1" s="1"/>
  <c r="E232" i="1"/>
  <c r="E231" i="1"/>
  <c r="G228" i="1" s="1"/>
  <c r="E228" i="1"/>
  <c r="E227" i="1"/>
  <c r="L224" i="1"/>
  <c r="E224" i="1"/>
  <c r="E223" i="1"/>
  <c r="M220" i="1" s="1"/>
  <c r="E220" i="1"/>
  <c r="E219" i="1"/>
  <c r="K216" i="1" s="1"/>
  <c r="E216" i="1"/>
  <c r="E215" i="1"/>
  <c r="K212" i="1" s="1"/>
  <c r="J212" i="1"/>
  <c r="E212" i="1"/>
  <c r="E211" i="1"/>
  <c r="I208" i="1" s="1"/>
  <c r="E208" i="1"/>
  <c r="E207" i="1"/>
  <c r="H204" i="1" s="1"/>
  <c r="E204" i="1"/>
  <c r="E203" i="1"/>
  <c r="G200" i="1" s="1"/>
  <c r="E200" i="1"/>
  <c r="E199" i="1"/>
  <c r="M196" i="1" s="1"/>
  <c r="E196" i="1"/>
  <c r="E195" i="1"/>
  <c r="L192" i="1" s="1"/>
  <c r="E192" i="1"/>
  <c r="E191" i="1"/>
  <c r="J188" i="1" s="1"/>
  <c r="E188" i="1"/>
  <c r="E187" i="1"/>
  <c r="K184" i="1" s="1"/>
  <c r="E184" i="1"/>
  <c r="E183" i="1"/>
  <c r="I180" i="1" s="1"/>
  <c r="E180" i="1"/>
  <c r="E179" i="1"/>
  <c r="H176" i="1" s="1"/>
  <c r="E176" i="1"/>
  <c r="E175" i="1"/>
  <c r="G172" i="1" s="1"/>
  <c r="E172" i="1"/>
  <c r="E171" i="1"/>
  <c r="M168" i="1" s="1"/>
  <c r="E168" i="1"/>
  <c r="E167" i="1"/>
  <c r="L164" i="1" s="1"/>
  <c r="E164" i="1"/>
  <c r="E163" i="1"/>
  <c r="J160" i="1"/>
  <c r="E160" i="1"/>
  <c r="E159" i="1"/>
  <c r="K156" i="1" s="1"/>
  <c r="E156" i="1"/>
  <c r="E155" i="1"/>
  <c r="H152" i="1" s="1"/>
  <c r="E152" i="1"/>
  <c r="E151" i="1"/>
  <c r="I148" i="1" s="1"/>
  <c r="E148" i="1"/>
  <c r="E147" i="1"/>
  <c r="F144" i="1" s="1"/>
  <c r="E144" i="1"/>
  <c r="E143" i="1"/>
  <c r="M140" i="1" s="1"/>
  <c r="E139" i="1"/>
  <c r="M136" i="1" s="1"/>
  <c r="E136" i="1"/>
  <c r="E135" i="1"/>
  <c r="J132" i="1" s="1"/>
  <c r="K132" i="1"/>
  <c r="E132" i="1"/>
  <c r="E131" i="1"/>
  <c r="J128" i="1" s="1"/>
  <c r="E128" i="1"/>
  <c r="E127" i="1"/>
  <c r="I124" i="1" s="1"/>
  <c r="E124" i="1"/>
  <c r="E123" i="1"/>
  <c r="I120" i="1" s="1"/>
  <c r="E120" i="1"/>
  <c r="E119" i="1"/>
  <c r="F116" i="1" s="1"/>
  <c r="E116" i="1"/>
  <c r="E115" i="1"/>
  <c r="M112" i="1" s="1"/>
  <c r="E112" i="1"/>
  <c r="E111" i="1"/>
  <c r="L108" i="1" s="1"/>
  <c r="E108" i="1"/>
  <c r="E107" i="1"/>
  <c r="K104" i="1" s="1"/>
  <c r="E104" i="1"/>
  <c r="E103" i="1"/>
  <c r="J100" i="1" s="1"/>
  <c r="E100" i="1"/>
  <c r="E99" i="1"/>
  <c r="I96" i="1" s="1"/>
  <c r="E96" i="1"/>
  <c r="E95" i="1"/>
  <c r="H92" i="1" s="1"/>
  <c r="E92" i="1"/>
  <c r="E91" i="1"/>
  <c r="G88" i="1" s="1"/>
  <c r="E88" i="1"/>
  <c r="E87" i="1"/>
  <c r="M84" i="1" s="1"/>
  <c r="E84" i="1"/>
  <c r="E83" i="1"/>
  <c r="M80" i="1" s="1"/>
  <c r="E80" i="1"/>
  <c r="E79" i="1"/>
  <c r="J76" i="1" s="1"/>
  <c r="E76" i="1"/>
  <c r="E75" i="1"/>
  <c r="J72" i="1" s="1"/>
  <c r="K72" i="1"/>
  <c r="E72" i="1"/>
  <c r="E71" i="1"/>
  <c r="H68" i="1" s="1"/>
  <c r="E68" i="1"/>
  <c r="E67" i="1"/>
  <c r="H64" i="1" s="1"/>
  <c r="E64" i="1"/>
  <c r="E63" i="1"/>
  <c r="G60" i="1" s="1"/>
  <c r="E60" i="1"/>
  <c r="E59" i="1"/>
  <c r="L56" i="1" s="1"/>
  <c r="E56" i="1"/>
  <c r="E55" i="1"/>
  <c r="L52" i="1" s="1"/>
  <c r="E52" i="1"/>
  <c r="E51" i="1"/>
  <c r="K48" i="1" s="1"/>
  <c r="E48" i="1"/>
  <c r="E47" i="1"/>
  <c r="K44" i="1" s="1"/>
  <c r="E44" i="1"/>
  <c r="E43" i="1"/>
  <c r="I40" i="1"/>
  <c r="E40" i="1"/>
  <c r="E39" i="1"/>
  <c r="I36" i="1" s="1"/>
  <c r="E36" i="1"/>
  <c r="E35" i="1"/>
  <c r="F32" i="1" s="1"/>
  <c r="E32" i="1"/>
  <c r="E31" i="1"/>
  <c r="L28" i="1" s="1"/>
  <c r="E28" i="1"/>
  <c r="E27" i="1"/>
  <c r="M24" i="1" s="1"/>
  <c r="E24" i="1"/>
  <c r="E23" i="1"/>
  <c r="J20" i="1" s="1"/>
  <c r="E20" i="1"/>
  <c r="E19" i="1"/>
  <c r="J16" i="1" s="1"/>
  <c r="E16" i="1"/>
  <c r="E15" i="1"/>
  <c r="H12" i="1" s="1"/>
  <c r="E12" i="1"/>
  <c r="E11" i="1"/>
  <c r="H8" i="1" s="1"/>
  <c r="E8" i="1"/>
  <c r="E7" i="1"/>
  <c r="F4" i="1" s="1"/>
  <c r="E4" i="1"/>
  <c r="I92" i="1"/>
  <c r="I204" i="1"/>
  <c r="M224" i="1"/>
  <c r="K160" i="1"/>
  <c r="H288" i="1"/>
  <c r="H40" i="1"/>
  <c r="L296" i="1" l="1"/>
  <c r="K292" i="1"/>
  <c r="G284" i="1"/>
  <c r="M280" i="1"/>
  <c r="L276" i="1"/>
  <c r="J272" i="1"/>
  <c r="K268" i="1"/>
  <c r="I264" i="1"/>
  <c r="H260" i="1"/>
  <c r="G256" i="1"/>
  <c r="L252" i="1"/>
  <c r="L248" i="1"/>
  <c r="J244" i="1"/>
  <c r="K240" i="1"/>
  <c r="H236" i="1"/>
  <c r="I232" i="1"/>
  <c r="F228" i="1"/>
  <c r="L220" i="1"/>
  <c r="J216" i="1"/>
  <c r="H208" i="1"/>
  <c r="F200" i="1"/>
  <c r="L196" i="1"/>
  <c r="M192" i="1"/>
  <c r="K188" i="1"/>
  <c r="J184" i="1"/>
  <c r="H180" i="1"/>
  <c r="I176" i="1"/>
  <c r="F172" i="1"/>
  <c r="L168" i="1"/>
  <c r="M164" i="1"/>
  <c r="M300" i="1" s="1"/>
  <c r="M301" i="1" s="1"/>
  <c r="J156" i="1"/>
  <c r="I152" i="1"/>
  <c r="H148" i="1"/>
  <c r="G144" i="1"/>
  <c r="L140" i="1"/>
  <c r="L136" i="1"/>
  <c r="K128" i="1"/>
  <c r="H124" i="1"/>
  <c r="H120" i="1"/>
  <c r="G116" i="1"/>
  <c r="L112" i="1"/>
  <c r="M108" i="1"/>
  <c r="J104" i="1"/>
  <c r="K100" i="1"/>
  <c r="H96" i="1"/>
  <c r="F88" i="1"/>
  <c r="L84" i="1"/>
  <c r="L80" i="1"/>
  <c r="K76" i="1"/>
  <c r="I68" i="1"/>
  <c r="I64" i="1"/>
  <c r="F60" i="1"/>
  <c r="M56" i="1"/>
  <c r="M52" i="1"/>
  <c r="J48" i="1"/>
  <c r="J44" i="1"/>
  <c r="H36" i="1"/>
  <c r="F300" i="1"/>
  <c r="F301" i="1" s="1"/>
  <c r="G32" i="1"/>
  <c r="M28" i="1"/>
  <c r="L24" i="1"/>
  <c r="K20" i="1"/>
  <c r="K16" i="1"/>
  <c r="I12" i="1"/>
  <c r="I8" i="1"/>
  <c r="G4" i="1"/>
  <c r="J300" i="1" l="1"/>
  <c r="J301" i="1" s="1"/>
  <c r="H300" i="1"/>
  <c r="H301" i="1" s="1"/>
  <c r="L300" i="1"/>
  <c r="L301" i="1" s="1"/>
  <c r="K300" i="1"/>
  <c r="K301" i="1" s="1"/>
  <c r="G300" i="1"/>
  <c r="G301" i="1" s="1"/>
  <c r="I300" i="1"/>
  <c r="I301" i="1" s="1"/>
  <c r="E301" i="1" l="1"/>
  <c r="K305" i="1" l="1"/>
  <c r="C10" i="2" s="1"/>
  <c r="F308" i="1"/>
  <c r="L304" i="1"/>
  <c r="F304" i="1"/>
  <c r="F305" i="1"/>
  <c r="F303" i="1"/>
  <c r="G303" i="1" s="1"/>
  <c r="B3" i="2" s="1"/>
  <c r="G308" i="1"/>
  <c r="F310" i="1"/>
  <c r="G310" i="1" s="1"/>
  <c r="B6" i="2" s="1"/>
  <c r="G304" i="1"/>
  <c r="B5" i="2" s="1"/>
  <c r="H310" i="1"/>
  <c r="H3" i="2"/>
  <c r="J304" i="1"/>
  <c r="K304" i="1" s="1"/>
  <c r="E5" i="2" s="1"/>
  <c r="H305" i="1"/>
  <c r="M308" i="1"/>
  <c r="G305" i="1"/>
  <c r="C8" i="2" s="1"/>
  <c r="F307" i="1"/>
  <c r="G307" i="1" s="1"/>
  <c r="J303" i="1"/>
  <c r="L310" i="1"/>
  <c r="H308" i="1"/>
  <c r="I308" i="1" s="1"/>
  <c r="H304" i="1"/>
  <c r="L307" i="1"/>
  <c r="M307" i="1" s="1"/>
  <c r="K303" i="1"/>
  <c r="E3" i="2" s="1"/>
  <c r="K310" i="1"/>
  <c r="E6" i="2" s="1"/>
  <c r="J307" i="1"/>
  <c r="K307" i="1" s="1"/>
  <c r="H303" i="1"/>
  <c r="J310" i="1"/>
  <c r="J305" i="1"/>
  <c r="J308" i="1"/>
  <c r="I310" i="1"/>
  <c r="D6" i="2" s="1"/>
  <c r="I304" i="1"/>
  <c r="D5" i="2" s="1"/>
  <c r="L303" i="1"/>
  <c r="M310" i="1"/>
  <c r="F6" i="2" s="1"/>
  <c r="L308" i="1"/>
  <c r="K308" i="1"/>
  <c r="I303" i="1"/>
  <c r="D3" i="2" s="1"/>
  <c r="I305" i="1"/>
  <c r="C9" i="2" s="1"/>
  <c r="M304" i="1"/>
  <c r="F5" i="2" s="1"/>
  <c r="M303" i="1"/>
  <c r="F3" i="2" s="1"/>
  <c r="L305" i="1"/>
  <c r="M305" i="1" s="1"/>
  <c r="C11" i="2" s="1"/>
  <c r="H307" i="1"/>
  <c r="I307" i="1" s="1"/>
  <c r="G311" i="1" l="1"/>
  <c r="A314" i="1" s="1"/>
  <c r="F311" i="1"/>
  <c r="E314" i="1" s="1"/>
  <c r="A313" i="1" l="1"/>
  <c r="A321" i="1"/>
  <c r="A322" i="1"/>
  <c r="A324" i="1"/>
  <c r="A318" i="1"/>
  <c r="A317" i="1"/>
  <c r="A325" i="1"/>
  <c r="A320" i="1"/>
  <c r="A315" i="1"/>
  <c r="A326" i="1"/>
  <c r="A327" i="1"/>
  <c r="A323" i="1"/>
  <c r="A312" i="1"/>
  <c r="A319" i="1"/>
  <c r="A316" i="1"/>
  <c r="E324" i="1"/>
  <c r="E320" i="1"/>
  <c r="E327" i="1"/>
  <c r="E323" i="1"/>
  <c r="E313" i="1"/>
  <c r="E319" i="1"/>
  <c r="E318" i="1"/>
  <c r="E315" i="1"/>
  <c r="E312" i="1"/>
  <c r="E316" i="1"/>
  <c r="E325" i="1"/>
  <c r="E317" i="1"/>
  <c r="E321" i="1"/>
  <c r="E326" i="1"/>
  <c r="E322" i="1"/>
  <c r="G309" i="1" l="1"/>
  <c r="F309" i="1"/>
  <c r="H309" i="1"/>
  <c r="J306" i="1"/>
  <c r="G30" i="2" s="1"/>
  <c r="K306" i="1"/>
  <c r="G31" i="2" s="1"/>
  <c r="N306" i="1"/>
  <c r="B15" i="2" s="1"/>
  <c r="F306" i="1"/>
  <c r="D13" i="2" s="1"/>
  <c r="L306" i="1"/>
  <c r="H30" i="2" s="1"/>
  <c r="M306" i="1"/>
  <c r="H31" i="2" s="1"/>
  <c r="H306" i="1"/>
  <c r="C24" i="2" s="1"/>
  <c r="G306" i="1"/>
  <c r="G18" i="2" s="1"/>
</calcChain>
</file>

<file path=xl/sharedStrings.xml><?xml version="1.0" encoding="utf-8"?>
<sst xmlns="http://schemas.openxmlformats.org/spreadsheetml/2006/main" count="502" uniqueCount="335">
  <si>
    <t>Myers-Briggs Test</t>
  </si>
  <si>
    <t>Please enter A or B in the square boxes to the right of each question. The more honest you are with yourself on your answers, the more accurate the results will be. A good check may be to answer the questions with someone who knows you well to see if they agree. If you really have trouble deciding on an answer, just pick one choice. The collective set will reveal your true nature.</t>
  </si>
  <si>
    <t>Do new interactions or interactions with new people</t>
  </si>
  <si>
    <r>
      <rPr>
        <b/>
        <sz val="12"/>
        <color indexed="8"/>
        <rFont val="Arial"/>
        <family val="2"/>
      </rPr>
      <t>A)</t>
    </r>
    <r>
      <rPr>
        <sz val="12"/>
        <color indexed="8"/>
        <rFont val="Arial"/>
        <family val="2"/>
      </rPr>
      <t xml:space="preserve">   excite and energize you</t>
    </r>
  </si>
  <si>
    <r>
      <rPr>
        <b/>
        <sz val="12"/>
        <color indexed="8"/>
        <rFont val="Arial"/>
        <family val="2"/>
      </rPr>
      <t>B)</t>
    </r>
    <r>
      <rPr>
        <sz val="12"/>
        <color indexed="8"/>
        <rFont val="Arial"/>
        <family val="2"/>
      </rPr>
      <t xml:space="preserve">   worry or drain you</t>
    </r>
  </si>
  <si>
    <t>Are you more</t>
  </si>
  <si>
    <r>
      <rPr>
        <b/>
        <sz val="12"/>
        <color indexed="8"/>
        <rFont val="Arial"/>
        <family val="2"/>
      </rPr>
      <t>A)</t>
    </r>
    <r>
      <rPr>
        <sz val="12"/>
        <color indexed="8"/>
        <rFont val="Arial"/>
        <family val="2"/>
      </rPr>
      <t xml:space="preserve">   realistic</t>
    </r>
  </si>
  <si>
    <r>
      <rPr>
        <b/>
        <sz val="12"/>
        <color indexed="8"/>
        <rFont val="Arial"/>
        <family val="2"/>
      </rPr>
      <t>B)</t>
    </r>
    <r>
      <rPr>
        <sz val="12"/>
        <color indexed="8"/>
        <rFont val="Arial"/>
        <family val="2"/>
      </rPr>
      <t xml:space="preserve">   idealistic</t>
    </r>
  </si>
  <si>
    <t>Facts</t>
  </si>
  <si>
    <r>
      <rPr>
        <b/>
        <sz val="12"/>
        <color indexed="8"/>
        <rFont val="Arial"/>
        <family val="2"/>
      </rPr>
      <t>A)</t>
    </r>
    <r>
      <rPr>
        <sz val="12"/>
        <color indexed="8"/>
        <rFont val="Arial"/>
        <family val="2"/>
      </rPr>
      <t xml:space="preserve">   have obvious meanings</t>
    </r>
  </si>
  <si>
    <r>
      <rPr>
        <b/>
        <sz val="12"/>
        <color indexed="8"/>
        <rFont val="Arial"/>
        <family val="2"/>
      </rPr>
      <t>B)</t>
    </r>
    <r>
      <rPr>
        <sz val="12"/>
        <color indexed="8"/>
        <rFont val="Arial"/>
        <family val="2"/>
      </rPr>
      <t xml:space="preserve">   explain things or situations</t>
    </r>
  </si>
  <si>
    <t>If you must disappoint someone, are you usually</t>
  </si>
  <si>
    <r>
      <rPr>
        <b/>
        <sz val="12"/>
        <color indexed="8"/>
        <rFont val="Arial"/>
        <family val="2"/>
      </rPr>
      <t>A)</t>
    </r>
    <r>
      <rPr>
        <sz val="12"/>
        <color indexed="8"/>
        <rFont val="Arial"/>
        <family val="2"/>
      </rPr>
      <t xml:space="preserve">   honest and straightforward</t>
    </r>
  </si>
  <si>
    <r>
      <rPr>
        <b/>
        <sz val="12"/>
        <color indexed="8"/>
        <rFont val="Arial"/>
        <family val="2"/>
      </rPr>
      <t>B)</t>
    </r>
    <r>
      <rPr>
        <sz val="12"/>
        <color indexed="8"/>
        <rFont val="Arial"/>
        <family val="2"/>
      </rPr>
      <t xml:space="preserve">   warm and caring</t>
    </r>
  </si>
  <si>
    <t>Is it easier to influence you with</t>
  </si>
  <si>
    <r>
      <rPr>
        <b/>
        <sz val="12"/>
        <color indexed="8"/>
        <rFont val="Arial"/>
        <family val="2"/>
      </rPr>
      <t>A)</t>
    </r>
    <r>
      <rPr>
        <sz val="12"/>
        <color indexed="8"/>
        <rFont val="Arial"/>
        <family val="2"/>
      </rPr>
      <t xml:space="preserve">   convincing evidence</t>
    </r>
  </si>
  <si>
    <r>
      <rPr>
        <b/>
        <sz val="12"/>
        <color indexed="8"/>
        <rFont val="Arial"/>
        <family val="2"/>
      </rPr>
      <t>B)</t>
    </r>
    <r>
      <rPr>
        <sz val="12"/>
        <color indexed="8"/>
        <rFont val="Arial"/>
        <family val="2"/>
      </rPr>
      <t xml:space="preserve">   a touching appeal</t>
    </r>
  </si>
  <si>
    <t>Do you prefer to work to</t>
  </si>
  <si>
    <r>
      <rPr>
        <b/>
        <sz val="12"/>
        <color indexed="8"/>
        <rFont val="Arial"/>
        <family val="2"/>
      </rPr>
      <t>A)</t>
    </r>
    <r>
      <rPr>
        <sz val="12"/>
        <color indexed="8"/>
        <rFont val="Arial"/>
        <family val="2"/>
      </rPr>
      <t xml:space="preserve">   deadlines</t>
    </r>
  </si>
  <si>
    <r>
      <rPr>
        <b/>
        <sz val="12"/>
        <color indexed="8"/>
        <rFont val="Arial"/>
        <family val="2"/>
      </rPr>
      <t>B)</t>
    </r>
    <r>
      <rPr>
        <sz val="12"/>
        <color indexed="8"/>
        <rFont val="Arial"/>
        <family val="2"/>
      </rPr>
      <t xml:space="preserve">   just "whenever"</t>
    </r>
  </si>
  <si>
    <t>Do you mostly choose</t>
  </si>
  <si>
    <r>
      <rPr>
        <b/>
        <sz val="12"/>
        <color indexed="8"/>
        <rFont val="Arial"/>
        <family val="2"/>
      </rPr>
      <t>A)</t>
    </r>
    <r>
      <rPr>
        <sz val="12"/>
        <color indexed="8"/>
        <rFont val="Arial"/>
        <family val="2"/>
      </rPr>
      <t xml:space="preserve">   rather carefully</t>
    </r>
  </si>
  <si>
    <r>
      <rPr>
        <b/>
        <sz val="12"/>
        <color indexed="8"/>
        <rFont val="Arial"/>
        <family val="2"/>
      </rPr>
      <t>B)</t>
    </r>
    <r>
      <rPr>
        <sz val="12"/>
        <color indexed="8"/>
        <rFont val="Arial"/>
        <family val="2"/>
      </rPr>
      <t xml:space="preserve">   somewhat casually</t>
    </r>
  </si>
  <si>
    <t>At parties, do you generally</t>
  </si>
  <si>
    <r>
      <rPr>
        <b/>
        <sz val="12"/>
        <color indexed="8"/>
        <rFont val="Arial"/>
        <family val="2"/>
      </rPr>
      <t>A)</t>
    </r>
    <r>
      <rPr>
        <sz val="12"/>
        <color indexed="8"/>
        <rFont val="Arial"/>
        <family val="2"/>
      </rPr>
      <t xml:space="preserve">   stay late, with increasing energy</t>
    </r>
  </si>
  <si>
    <r>
      <rPr>
        <b/>
        <sz val="12"/>
        <color indexed="8"/>
        <rFont val="Arial"/>
        <family val="2"/>
      </rPr>
      <t>B)</t>
    </r>
    <r>
      <rPr>
        <sz val="12"/>
        <color indexed="8"/>
        <rFont val="Arial"/>
        <family val="2"/>
      </rPr>
      <t xml:space="preserve">   leave early, with decreased energy</t>
    </r>
  </si>
  <si>
    <t>Do you prefer writers who</t>
  </si>
  <si>
    <r>
      <rPr>
        <b/>
        <sz val="12"/>
        <color indexed="8"/>
        <rFont val="Arial"/>
        <family val="2"/>
      </rPr>
      <t>A)</t>
    </r>
    <r>
      <rPr>
        <sz val="12"/>
        <color indexed="8"/>
        <rFont val="Arial"/>
        <family val="2"/>
      </rPr>
      <t xml:space="preserve">   say what they mean</t>
    </r>
  </si>
  <si>
    <r>
      <rPr>
        <b/>
        <sz val="12"/>
        <color indexed="8"/>
        <rFont val="Arial"/>
        <family val="2"/>
      </rPr>
      <t>B)</t>
    </r>
    <r>
      <rPr>
        <sz val="12"/>
        <color indexed="8"/>
        <rFont val="Arial"/>
        <family val="2"/>
      </rPr>
      <t xml:space="preserve">   use analogies, metaphors and symbolism</t>
    </r>
  </si>
  <si>
    <t>Do you tend to be interested in the</t>
  </si>
  <si>
    <r>
      <rPr>
        <b/>
        <sz val="12"/>
        <color indexed="8"/>
        <rFont val="Arial"/>
        <family val="2"/>
      </rPr>
      <t>A)</t>
    </r>
    <r>
      <rPr>
        <sz val="12"/>
        <color indexed="8"/>
        <rFont val="Arial"/>
        <family val="2"/>
      </rPr>
      <t xml:space="preserve">   actual</t>
    </r>
  </si>
  <si>
    <r>
      <rPr>
        <b/>
        <sz val="12"/>
        <color indexed="8"/>
        <rFont val="Arial"/>
        <family val="2"/>
      </rPr>
      <t>B)</t>
    </r>
    <r>
      <rPr>
        <sz val="12"/>
        <color indexed="8"/>
        <rFont val="Arial"/>
        <family val="2"/>
      </rPr>
      <t xml:space="preserve">   possible</t>
    </r>
  </si>
  <si>
    <t>Which way is easier for you to understand people, using</t>
  </si>
  <si>
    <r>
      <rPr>
        <b/>
        <sz val="12"/>
        <color indexed="8"/>
        <rFont val="Arial"/>
        <family val="2"/>
      </rPr>
      <t>A)</t>
    </r>
    <r>
      <rPr>
        <sz val="12"/>
        <color indexed="8"/>
        <rFont val="Arial"/>
        <family val="2"/>
      </rPr>
      <t xml:space="preserve">   reasoning</t>
    </r>
  </si>
  <si>
    <r>
      <rPr>
        <b/>
        <sz val="12"/>
        <color indexed="8"/>
        <rFont val="Arial"/>
        <family val="2"/>
      </rPr>
      <t>B)</t>
    </r>
    <r>
      <rPr>
        <sz val="12"/>
        <color indexed="8"/>
        <rFont val="Arial"/>
        <family val="2"/>
      </rPr>
      <t xml:space="preserve">   instincts</t>
    </r>
  </si>
  <si>
    <t>You often approach or greet people</t>
  </si>
  <si>
    <r>
      <rPr>
        <b/>
        <sz val="12"/>
        <color indexed="8"/>
        <rFont val="Arial"/>
        <family val="2"/>
      </rPr>
      <t>A)</t>
    </r>
    <r>
      <rPr>
        <sz val="12"/>
        <color indexed="8"/>
        <rFont val="Arial"/>
        <family val="2"/>
      </rPr>
      <t xml:space="preserve">   professionally and business-like</t>
    </r>
  </si>
  <si>
    <r>
      <rPr>
        <b/>
        <sz val="12"/>
        <color indexed="8"/>
        <rFont val="Arial"/>
        <family val="2"/>
      </rPr>
      <t>B)</t>
    </r>
    <r>
      <rPr>
        <sz val="12"/>
        <color indexed="8"/>
        <rFont val="Arial"/>
        <family val="2"/>
      </rPr>
      <t xml:space="preserve">   personally and casually</t>
    </r>
  </si>
  <si>
    <t>Are you regularly</t>
  </si>
  <si>
    <r>
      <rPr>
        <b/>
        <sz val="12"/>
        <color indexed="8"/>
        <rFont val="Arial"/>
        <family val="2"/>
      </rPr>
      <t>A)</t>
    </r>
    <r>
      <rPr>
        <sz val="12"/>
        <color indexed="8"/>
        <rFont val="Arial"/>
        <family val="2"/>
      </rPr>
      <t xml:space="preserve">   on time or early</t>
    </r>
  </si>
  <si>
    <r>
      <rPr>
        <b/>
        <sz val="12"/>
        <color indexed="8"/>
        <rFont val="Arial"/>
        <family val="2"/>
      </rPr>
      <t>B)</t>
    </r>
    <r>
      <rPr>
        <sz val="12"/>
        <color indexed="8"/>
        <rFont val="Arial"/>
        <family val="2"/>
      </rPr>
      <t xml:space="preserve">   late</t>
    </r>
  </si>
  <si>
    <t>Which do you enjoy more</t>
  </si>
  <si>
    <r>
      <rPr>
        <b/>
        <sz val="12"/>
        <color indexed="8"/>
        <rFont val="Arial"/>
        <family val="2"/>
      </rPr>
      <t>A)</t>
    </r>
    <r>
      <rPr>
        <sz val="12"/>
        <color indexed="8"/>
        <rFont val="Arial"/>
        <family val="2"/>
      </rPr>
      <t xml:space="preserve">   finishing a project</t>
    </r>
  </si>
  <si>
    <r>
      <rPr>
        <b/>
        <sz val="12"/>
        <color indexed="8"/>
        <rFont val="Arial"/>
        <family val="2"/>
      </rPr>
      <t>B)</t>
    </r>
    <r>
      <rPr>
        <sz val="12"/>
        <color indexed="8"/>
        <rFont val="Arial"/>
        <family val="2"/>
      </rPr>
      <t xml:space="preserve">   working on a project</t>
    </r>
  </si>
  <si>
    <t>Do you usually</t>
  </si>
  <si>
    <r>
      <rPr>
        <b/>
        <sz val="12"/>
        <color indexed="8"/>
        <rFont val="Arial"/>
        <family val="2"/>
      </rPr>
      <t>A)</t>
    </r>
    <r>
      <rPr>
        <sz val="12"/>
        <color indexed="8"/>
        <rFont val="Arial"/>
        <family val="2"/>
      </rPr>
      <t xml:space="preserve">   stay up to date on other people's lives</t>
    </r>
  </si>
  <si>
    <r>
      <rPr>
        <b/>
        <sz val="12"/>
        <color indexed="8"/>
        <rFont val="Arial"/>
        <family val="2"/>
      </rPr>
      <t>B)</t>
    </r>
    <r>
      <rPr>
        <sz val="12"/>
        <color indexed="8"/>
        <rFont val="Arial"/>
        <family val="2"/>
      </rPr>
      <t xml:space="preserve">   get behind on other people's news</t>
    </r>
  </si>
  <si>
    <t>In doing common things, do you often do it</t>
  </si>
  <si>
    <r>
      <rPr>
        <b/>
        <sz val="12"/>
        <color indexed="8"/>
        <rFont val="Arial"/>
        <family val="2"/>
      </rPr>
      <t>A)</t>
    </r>
    <r>
      <rPr>
        <sz val="12"/>
        <color indexed="8"/>
        <rFont val="Arial"/>
        <family val="2"/>
      </rPr>
      <t xml:space="preserve">   the usual ways like most others</t>
    </r>
  </si>
  <si>
    <r>
      <rPr>
        <b/>
        <sz val="12"/>
        <color indexed="8"/>
        <rFont val="Arial"/>
        <family val="2"/>
      </rPr>
      <t>B)</t>
    </r>
    <r>
      <rPr>
        <sz val="12"/>
        <color indexed="8"/>
        <rFont val="Arial"/>
        <family val="2"/>
      </rPr>
      <t xml:space="preserve">   your own way</t>
    </r>
  </si>
  <si>
    <r>
      <rPr>
        <b/>
        <sz val="12"/>
        <color indexed="8"/>
        <rFont val="Arial"/>
        <family val="2"/>
      </rPr>
      <t>A)</t>
    </r>
    <r>
      <rPr>
        <sz val="12"/>
        <color indexed="8"/>
        <rFont val="Arial"/>
        <family val="2"/>
      </rPr>
      <t xml:space="preserve">   sensible</t>
    </r>
  </si>
  <si>
    <r>
      <rPr>
        <b/>
        <sz val="12"/>
        <color indexed="8"/>
        <rFont val="Arial"/>
        <family val="2"/>
      </rPr>
      <t>B)</t>
    </r>
    <r>
      <rPr>
        <sz val="12"/>
        <color indexed="8"/>
        <rFont val="Arial"/>
        <family val="2"/>
      </rPr>
      <t xml:space="preserve">   imaginative</t>
    </r>
  </si>
  <si>
    <t>Which is of greater value to you</t>
  </si>
  <si>
    <r>
      <rPr>
        <b/>
        <sz val="12"/>
        <color indexed="8"/>
        <rFont val="Arial"/>
        <family val="2"/>
      </rPr>
      <t>A)</t>
    </r>
    <r>
      <rPr>
        <sz val="12"/>
        <color indexed="8"/>
        <rFont val="Arial"/>
        <family val="2"/>
      </rPr>
      <t xml:space="preserve">   consistent thinking</t>
    </r>
  </si>
  <si>
    <r>
      <rPr>
        <b/>
        <sz val="12"/>
        <color indexed="8"/>
        <rFont val="Arial"/>
        <family val="2"/>
      </rPr>
      <t>B)</t>
    </r>
    <r>
      <rPr>
        <sz val="12"/>
        <color indexed="8"/>
        <rFont val="Arial"/>
        <family val="2"/>
      </rPr>
      <t xml:space="preserve">   harmonious relationships</t>
    </r>
  </si>
  <si>
    <t>Would you rather make decisions based on</t>
  </si>
  <si>
    <r>
      <rPr>
        <b/>
        <sz val="12"/>
        <color indexed="8"/>
        <rFont val="Arial"/>
        <family val="2"/>
      </rPr>
      <t>A)</t>
    </r>
    <r>
      <rPr>
        <sz val="12"/>
        <color indexed="8"/>
        <rFont val="Arial"/>
        <family val="2"/>
      </rPr>
      <t xml:space="preserve">   evidence and logic</t>
    </r>
  </si>
  <si>
    <r>
      <rPr>
        <b/>
        <sz val="12"/>
        <color indexed="8"/>
        <rFont val="Arial"/>
        <family val="2"/>
      </rPr>
      <t>B)</t>
    </r>
    <r>
      <rPr>
        <sz val="12"/>
        <color indexed="8"/>
        <rFont val="Arial"/>
        <family val="2"/>
      </rPr>
      <t xml:space="preserve">   values or feelings</t>
    </r>
  </si>
  <si>
    <t>Do you like things</t>
  </si>
  <si>
    <r>
      <rPr>
        <b/>
        <sz val="12"/>
        <color indexed="8"/>
        <rFont val="Arial"/>
        <family val="2"/>
      </rPr>
      <t>A)</t>
    </r>
    <r>
      <rPr>
        <sz val="12"/>
        <color indexed="8"/>
        <rFont val="Arial"/>
        <family val="2"/>
      </rPr>
      <t xml:space="preserve">   finalized and certain</t>
    </r>
  </si>
  <si>
    <r>
      <rPr>
        <b/>
        <sz val="12"/>
        <color indexed="8"/>
        <rFont val="Arial"/>
        <family val="2"/>
      </rPr>
      <t>B)</t>
    </r>
    <r>
      <rPr>
        <sz val="12"/>
        <color indexed="8"/>
        <rFont val="Arial"/>
        <family val="2"/>
      </rPr>
      <t xml:space="preserve">   open to change</t>
    </r>
  </si>
  <si>
    <t>Are you usually</t>
  </si>
  <si>
    <r>
      <rPr>
        <b/>
        <sz val="12"/>
        <color indexed="8"/>
        <rFont val="Arial"/>
        <family val="2"/>
      </rPr>
      <t>A)</t>
    </r>
    <r>
      <rPr>
        <sz val="12"/>
        <color indexed="8"/>
        <rFont val="Arial"/>
        <family val="2"/>
      </rPr>
      <t xml:space="preserve">   serious and determined</t>
    </r>
  </si>
  <si>
    <r>
      <rPr>
        <b/>
        <sz val="12"/>
        <color indexed="8"/>
        <rFont val="Arial"/>
        <family val="2"/>
      </rPr>
      <t>B)</t>
    </r>
    <r>
      <rPr>
        <sz val="12"/>
        <color indexed="8"/>
        <rFont val="Arial"/>
        <family val="2"/>
      </rPr>
      <t xml:space="preserve">   easy-going</t>
    </r>
  </si>
  <si>
    <t>Do you consider yourself a better</t>
  </si>
  <si>
    <r>
      <rPr>
        <b/>
        <sz val="12"/>
        <color indexed="8"/>
        <rFont val="Arial"/>
        <family val="2"/>
      </rPr>
      <t>A)</t>
    </r>
    <r>
      <rPr>
        <sz val="12"/>
        <color indexed="8"/>
        <rFont val="Arial"/>
        <family val="2"/>
      </rPr>
      <t xml:space="preserve">   conversationalist</t>
    </r>
  </si>
  <si>
    <r>
      <rPr>
        <b/>
        <sz val="12"/>
        <color indexed="8"/>
        <rFont val="Arial"/>
        <family val="2"/>
      </rPr>
      <t>B)</t>
    </r>
    <r>
      <rPr>
        <sz val="12"/>
        <color indexed="8"/>
        <rFont val="Arial"/>
        <family val="2"/>
      </rPr>
      <t xml:space="preserve">   listener</t>
    </r>
  </si>
  <si>
    <t>Which is worse</t>
  </si>
  <si>
    <r>
      <rPr>
        <b/>
        <sz val="12"/>
        <color indexed="8"/>
        <rFont val="Arial"/>
        <family val="2"/>
      </rPr>
      <t>A)</t>
    </r>
    <r>
      <rPr>
        <sz val="12"/>
        <color indexed="8"/>
        <rFont val="Arial"/>
        <family val="2"/>
      </rPr>
      <t xml:space="preserve">   change</t>
    </r>
  </si>
  <si>
    <r>
      <rPr>
        <b/>
        <sz val="12"/>
        <color indexed="8"/>
        <rFont val="Arial"/>
        <family val="2"/>
      </rPr>
      <t>B)</t>
    </r>
    <r>
      <rPr>
        <sz val="12"/>
        <color indexed="8"/>
        <rFont val="Arial"/>
        <family val="2"/>
      </rPr>
      <t xml:space="preserve">   tradition</t>
    </r>
  </si>
  <si>
    <t>Are visionaries and theorists</t>
  </si>
  <si>
    <r>
      <rPr>
        <b/>
        <sz val="12"/>
        <color indexed="8"/>
        <rFont val="Arial"/>
        <family val="2"/>
      </rPr>
      <t>A)</t>
    </r>
    <r>
      <rPr>
        <sz val="12"/>
        <color indexed="8"/>
        <rFont val="Arial"/>
        <family val="2"/>
      </rPr>
      <t xml:space="preserve">   somewhat annoying</t>
    </r>
  </si>
  <si>
    <r>
      <rPr>
        <b/>
        <sz val="12"/>
        <color indexed="8"/>
        <rFont val="Arial"/>
        <family val="2"/>
      </rPr>
      <t>B)</t>
    </r>
    <r>
      <rPr>
        <sz val="12"/>
        <color indexed="8"/>
        <rFont val="Arial"/>
        <family val="2"/>
      </rPr>
      <t xml:space="preserve">   rather fascinating</t>
    </r>
  </si>
  <si>
    <t>Do you tend to be a</t>
  </si>
  <si>
    <r>
      <rPr>
        <b/>
        <sz val="12"/>
        <color indexed="8"/>
        <rFont val="Arial"/>
        <family val="2"/>
      </rPr>
      <t>A)</t>
    </r>
    <r>
      <rPr>
        <sz val="12"/>
        <color indexed="8"/>
        <rFont val="Arial"/>
        <family val="2"/>
      </rPr>
      <t xml:space="preserve">   reasonable person</t>
    </r>
  </si>
  <si>
    <r>
      <rPr>
        <b/>
        <sz val="12"/>
        <color indexed="8"/>
        <rFont val="Arial"/>
        <family val="2"/>
      </rPr>
      <t>B)</t>
    </r>
    <r>
      <rPr>
        <sz val="12"/>
        <color indexed="8"/>
        <rFont val="Arial"/>
        <family val="2"/>
      </rPr>
      <t xml:space="preserve">   sympathetic person</t>
    </r>
  </si>
  <si>
    <t>Is it better to be</t>
  </si>
  <si>
    <r>
      <rPr>
        <b/>
        <sz val="12"/>
        <color indexed="8"/>
        <rFont val="Arial"/>
        <family val="2"/>
      </rPr>
      <t>A)</t>
    </r>
    <r>
      <rPr>
        <sz val="12"/>
        <color indexed="8"/>
        <rFont val="Arial"/>
        <family val="2"/>
      </rPr>
      <t xml:space="preserve">   fair and just</t>
    </r>
  </si>
  <si>
    <r>
      <rPr>
        <b/>
        <sz val="12"/>
        <color indexed="8"/>
        <rFont val="Arial"/>
        <family val="2"/>
      </rPr>
      <t>B)</t>
    </r>
    <r>
      <rPr>
        <sz val="12"/>
        <color indexed="8"/>
        <rFont val="Arial"/>
        <family val="2"/>
      </rPr>
      <t xml:space="preserve">   forgiving and merciful</t>
    </r>
  </si>
  <si>
    <t>Most of the time or on most issues, are you</t>
  </si>
  <si>
    <r>
      <rPr>
        <b/>
        <sz val="12"/>
        <color indexed="8"/>
        <rFont val="Arial"/>
        <family val="2"/>
      </rPr>
      <t>A)</t>
    </r>
    <r>
      <rPr>
        <sz val="12"/>
        <color indexed="8"/>
        <rFont val="Arial"/>
        <family val="2"/>
      </rPr>
      <t xml:space="preserve">   opinionated</t>
    </r>
  </si>
  <si>
    <r>
      <rPr>
        <b/>
        <sz val="12"/>
        <color indexed="8"/>
        <rFont val="Arial"/>
        <family val="2"/>
      </rPr>
      <t>B)</t>
    </r>
    <r>
      <rPr>
        <sz val="12"/>
        <color indexed="8"/>
        <rFont val="Arial"/>
        <family val="2"/>
      </rPr>
      <t xml:space="preserve">   neutral or indifferent</t>
    </r>
  </si>
  <si>
    <t>Anywhere you have your own space, is it mostly</t>
  </si>
  <si>
    <r>
      <rPr>
        <b/>
        <sz val="12"/>
        <color indexed="8"/>
        <rFont val="Arial"/>
        <family val="2"/>
      </rPr>
      <t>A)</t>
    </r>
    <r>
      <rPr>
        <sz val="12"/>
        <color indexed="8"/>
        <rFont val="Arial"/>
        <family val="2"/>
      </rPr>
      <t xml:space="preserve">   organized</t>
    </r>
  </si>
  <si>
    <r>
      <rPr>
        <b/>
        <sz val="12"/>
        <color indexed="8"/>
        <rFont val="Arial"/>
        <family val="2"/>
      </rPr>
      <t>B)</t>
    </r>
    <r>
      <rPr>
        <sz val="12"/>
        <color indexed="8"/>
        <rFont val="Arial"/>
        <family val="2"/>
      </rPr>
      <t xml:space="preserve">   disorganized</t>
    </r>
  </si>
  <si>
    <t>When standing in line, do you often</t>
  </si>
  <si>
    <r>
      <rPr>
        <b/>
        <sz val="12"/>
        <color indexed="8"/>
        <rFont val="Arial"/>
        <family val="2"/>
      </rPr>
      <t>A)</t>
    </r>
    <r>
      <rPr>
        <sz val="12"/>
        <color indexed="8"/>
        <rFont val="Arial"/>
        <family val="2"/>
      </rPr>
      <t xml:space="preserve">   chat with others</t>
    </r>
  </si>
  <si>
    <r>
      <rPr>
        <b/>
        <sz val="12"/>
        <color indexed="8"/>
        <rFont val="Arial"/>
        <family val="2"/>
      </rPr>
      <t>B)</t>
    </r>
    <r>
      <rPr>
        <sz val="12"/>
        <color indexed="8"/>
        <rFont val="Arial"/>
        <family val="2"/>
      </rPr>
      <t xml:space="preserve">   mind your own business</t>
    </r>
  </si>
  <si>
    <t>Common sense is</t>
  </si>
  <si>
    <r>
      <rPr>
        <b/>
        <sz val="12"/>
        <color indexed="8"/>
        <rFont val="Arial"/>
        <family val="2"/>
      </rPr>
      <t>A)</t>
    </r>
    <r>
      <rPr>
        <sz val="12"/>
        <color indexed="8"/>
        <rFont val="Arial"/>
        <family val="2"/>
      </rPr>
      <t xml:space="preserve">   rarely questionable</t>
    </r>
  </si>
  <si>
    <r>
      <rPr>
        <b/>
        <sz val="12"/>
        <color indexed="8"/>
        <rFont val="Arial"/>
        <family val="2"/>
      </rPr>
      <t>B)</t>
    </r>
    <r>
      <rPr>
        <sz val="12"/>
        <color indexed="8"/>
        <rFont val="Arial"/>
        <family val="2"/>
      </rPr>
      <t xml:space="preserve">   often questionable</t>
    </r>
  </si>
  <si>
    <t>Children do not</t>
  </si>
  <si>
    <r>
      <rPr>
        <b/>
        <sz val="12"/>
        <color indexed="8"/>
        <rFont val="Arial"/>
        <family val="2"/>
      </rPr>
      <t>A)</t>
    </r>
    <r>
      <rPr>
        <sz val="12"/>
        <color indexed="8"/>
        <rFont val="Arial"/>
        <family val="2"/>
      </rPr>
      <t xml:space="preserve">   make themselves useful enough</t>
    </r>
  </si>
  <si>
    <r>
      <rPr>
        <b/>
        <sz val="12"/>
        <color indexed="8"/>
        <rFont val="Arial"/>
        <family val="2"/>
      </rPr>
      <t>B)</t>
    </r>
    <r>
      <rPr>
        <sz val="12"/>
        <color indexed="8"/>
        <rFont val="Arial"/>
        <family val="2"/>
      </rPr>
      <t xml:space="preserve">   use their imaginations enough</t>
    </r>
  </si>
  <si>
    <t>In rating things, do you regularly use</t>
  </si>
  <si>
    <r>
      <rPr>
        <b/>
        <sz val="12"/>
        <color indexed="8"/>
        <rFont val="Arial"/>
        <family val="2"/>
      </rPr>
      <t>A)</t>
    </r>
    <r>
      <rPr>
        <sz val="12"/>
        <color indexed="8"/>
        <rFont val="Arial"/>
        <family val="2"/>
      </rPr>
      <t xml:space="preserve">   standards</t>
    </r>
  </si>
  <si>
    <r>
      <rPr>
        <b/>
        <sz val="12"/>
        <color indexed="8"/>
        <rFont val="Arial"/>
        <family val="2"/>
      </rPr>
      <t>B)</t>
    </r>
    <r>
      <rPr>
        <sz val="12"/>
        <color indexed="8"/>
        <rFont val="Arial"/>
        <family val="2"/>
      </rPr>
      <t xml:space="preserve">   feelings</t>
    </r>
  </si>
  <si>
    <t>With people, are you usually</t>
  </si>
  <si>
    <r>
      <rPr>
        <b/>
        <sz val="12"/>
        <color indexed="8"/>
        <rFont val="Arial"/>
        <family val="2"/>
      </rPr>
      <t>A)</t>
    </r>
    <r>
      <rPr>
        <sz val="12"/>
        <color indexed="8"/>
        <rFont val="Arial"/>
        <family val="2"/>
      </rPr>
      <t xml:space="preserve">   firm</t>
    </r>
  </si>
  <si>
    <r>
      <rPr>
        <b/>
        <sz val="12"/>
        <color indexed="8"/>
        <rFont val="Arial"/>
        <family val="2"/>
      </rPr>
      <t>B)</t>
    </r>
    <r>
      <rPr>
        <sz val="12"/>
        <color indexed="8"/>
        <rFont val="Arial"/>
        <family val="2"/>
      </rPr>
      <t xml:space="preserve">   gentle</t>
    </r>
  </si>
  <si>
    <t>Which is the greater ability</t>
  </si>
  <si>
    <r>
      <rPr>
        <b/>
        <sz val="12"/>
        <color indexed="8"/>
        <rFont val="Arial"/>
        <family val="2"/>
      </rPr>
      <t>A)</t>
    </r>
    <r>
      <rPr>
        <sz val="12"/>
        <color indexed="8"/>
        <rFont val="Arial"/>
        <family val="2"/>
      </rPr>
      <t xml:space="preserve">   to organize and be methodical</t>
    </r>
  </si>
  <si>
    <r>
      <rPr>
        <b/>
        <sz val="12"/>
        <color indexed="8"/>
        <rFont val="Arial"/>
        <family val="2"/>
      </rPr>
      <t>B)</t>
    </r>
    <r>
      <rPr>
        <sz val="12"/>
        <color indexed="8"/>
        <rFont val="Arial"/>
        <family val="2"/>
      </rPr>
      <t xml:space="preserve">   to adapt and work with what you have</t>
    </r>
  </si>
  <si>
    <t>Do you prefer to</t>
  </si>
  <si>
    <r>
      <rPr>
        <b/>
        <sz val="12"/>
        <color indexed="8"/>
        <rFont val="Arial"/>
        <family val="2"/>
      </rPr>
      <t>A)</t>
    </r>
    <r>
      <rPr>
        <sz val="12"/>
        <color indexed="8"/>
        <rFont val="Arial"/>
        <family val="2"/>
      </rPr>
      <t xml:space="preserve">   make decisions</t>
    </r>
  </si>
  <si>
    <r>
      <rPr>
        <b/>
        <sz val="12"/>
        <color indexed="8"/>
        <rFont val="Arial"/>
        <family val="2"/>
      </rPr>
      <t>B)</t>
    </r>
    <r>
      <rPr>
        <sz val="12"/>
        <color indexed="8"/>
        <rFont val="Arial"/>
        <family val="2"/>
      </rPr>
      <t xml:space="preserve">   have decisions made for you</t>
    </r>
  </si>
  <si>
    <t>Are you more of</t>
  </si>
  <si>
    <r>
      <rPr>
        <b/>
        <sz val="12"/>
        <color indexed="8"/>
        <rFont val="Arial"/>
        <family val="2"/>
      </rPr>
      <t>A)</t>
    </r>
    <r>
      <rPr>
        <sz val="12"/>
        <color indexed="8"/>
        <rFont val="Arial"/>
        <family val="2"/>
      </rPr>
      <t xml:space="preserve">   an outgoing person</t>
    </r>
  </si>
  <si>
    <r>
      <rPr>
        <b/>
        <sz val="12"/>
        <color indexed="8"/>
        <rFont val="Arial"/>
        <family val="2"/>
      </rPr>
      <t>B)</t>
    </r>
    <r>
      <rPr>
        <sz val="12"/>
        <color indexed="8"/>
        <rFont val="Arial"/>
        <family val="2"/>
      </rPr>
      <t xml:space="preserve">   a private person</t>
    </r>
  </si>
  <si>
    <t>Do you mostly live in, or think about, the</t>
  </si>
  <si>
    <r>
      <rPr>
        <b/>
        <sz val="12"/>
        <color indexed="8"/>
        <rFont val="Arial"/>
        <family val="2"/>
      </rPr>
      <t>A)</t>
    </r>
    <r>
      <rPr>
        <sz val="12"/>
        <color indexed="8"/>
        <rFont val="Arial"/>
        <family val="2"/>
      </rPr>
      <t xml:space="preserve">   present or past</t>
    </r>
  </si>
  <si>
    <r>
      <rPr>
        <b/>
        <sz val="12"/>
        <color indexed="8"/>
        <rFont val="Arial"/>
        <family val="2"/>
      </rPr>
      <t>B)</t>
    </r>
    <r>
      <rPr>
        <sz val="12"/>
        <color indexed="8"/>
        <rFont val="Arial"/>
        <family val="2"/>
      </rPr>
      <t xml:space="preserve">   future</t>
    </r>
  </si>
  <si>
    <t>Do you usually see how others</t>
  </si>
  <si>
    <r>
      <rPr>
        <b/>
        <sz val="12"/>
        <color indexed="8"/>
        <rFont val="Arial"/>
        <family val="2"/>
      </rPr>
      <t>A)</t>
    </r>
    <r>
      <rPr>
        <sz val="12"/>
        <color indexed="8"/>
        <rFont val="Arial"/>
        <family val="2"/>
      </rPr>
      <t xml:space="preserve">   are useful</t>
    </r>
  </si>
  <si>
    <r>
      <rPr>
        <b/>
        <sz val="12"/>
        <color indexed="8"/>
        <rFont val="Arial"/>
        <family val="2"/>
      </rPr>
      <t>B)</t>
    </r>
    <r>
      <rPr>
        <sz val="12"/>
        <color indexed="8"/>
        <rFont val="Arial"/>
        <family val="2"/>
      </rPr>
      <t xml:space="preserve">   see</t>
    </r>
  </si>
  <si>
    <t>Would you rather</t>
  </si>
  <si>
    <r>
      <rPr>
        <b/>
        <sz val="12"/>
        <color indexed="8"/>
        <rFont val="Arial"/>
        <family val="2"/>
      </rPr>
      <t>A)</t>
    </r>
    <r>
      <rPr>
        <sz val="12"/>
        <color indexed="8"/>
        <rFont val="Arial"/>
        <family val="2"/>
      </rPr>
      <t xml:space="preserve">   discuss an issue in detail, whether agreeing or not</t>
    </r>
  </si>
  <si>
    <r>
      <rPr>
        <b/>
        <sz val="12"/>
        <color indexed="8"/>
        <rFont val="Arial"/>
        <family val="2"/>
      </rPr>
      <t>B)</t>
    </r>
    <r>
      <rPr>
        <sz val="12"/>
        <color indexed="8"/>
        <rFont val="Arial"/>
        <family val="2"/>
      </rPr>
      <t xml:space="preserve">   arrive at agreement on an issue</t>
    </r>
  </si>
  <si>
    <t>Which dominates you, your</t>
  </si>
  <si>
    <r>
      <rPr>
        <b/>
        <sz val="12"/>
        <color indexed="8"/>
        <rFont val="Arial"/>
        <family val="2"/>
      </rPr>
      <t>A)</t>
    </r>
    <r>
      <rPr>
        <sz val="12"/>
        <color indexed="8"/>
        <rFont val="Arial"/>
        <family val="2"/>
      </rPr>
      <t xml:space="preserve">   thoughts</t>
    </r>
  </si>
  <si>
    <t>Do you prefer work, or to do work, which is</t>
  </si>
  <si>
    <r>
      <rPr>
        <b/>
        <sz val="12"/>
        <color indexed="8"/>
        <rFont val="Arial"/>
        <family val="2"/>
      </rPr>
      <t>A)</t>
    </r>
    <r>
      <rPr>
        <sz val="12"/>
        <color indexed="8"/>
        <rFont val="Arial"/>
        <family val="2"/>
      </rPr>
      <t xml:space="preserve">   signed, sealed and delivered by contract</t>
    </r>
  </si>
  <si>
    <r>
      <rPr>
        <b/>
        <sz val="12"/>
        <color indexed="8"/>
        <rFont val="Arial"/>
        <family val="2"/>
      </rPr>
      <t>B)</t>
    </r>
    <r>
      <rPr>
        <sz val="12"/>
        <color indexed="8"/>
        <rFont val="Arial"/>
        <family val="2"/>
      </rPr>
      <t xml:space="preserve">   agreed on with a handshake</t>
    </r>
  </si>
  <si>
    <t>Which is worse, being too</t>
  </si>
  <si>
    <r>
      <rPr>
        <b/>
        <sz val="12"/>
        <color indexed="8"/>
        <rFont val="Arial"/>
        <family val="2"/>
      </rPr>
      <t>A)</t>
    </r>
    <r>
      <rPr>
        <sz val="12"/>
        <color indexed="8"/>
        <rFont val="Arial"/>
        <family val="2"/>
      </rPr>
      <t xml:space="preserve">   indifferent or uncaring</t>
    </r>
  </si>
  <si>
    <r>
      <rPr>
        <b/>
        <sz val="12"/>
        <color indexed="8"/>
        <rFont val="Arial"/>
        <family val="2"/>
      </rPr>
      <t>B)</t>
    </r>
    <r>
      <rPr>
        <sz val="12"/>
        <color indexed="8"/>
        <rFont val="Arial"/>
        <family val="2"/>
      </rPr>
      <t xml:space="preserve">   critical</t>
    </r>
  </si>
  <si>
    <t>Do you have</t>
  </si>
  <si>
    <r>
      <rPr>
        <b/>
        <sz val="12"/>
        <color indexed="8"/>
        <rFont val="Arial"/>
        <family val="2"/>
      </rPr>
      <t>A)</t>
    </r>
    <r>
      <rPr>
        <sz val="12"/>
        <color indexed="8"/>
        <rFont val="Arial"/>
        <family val="2"/>
      </rPr>
      <t xml:space="preserve">   many friends with little contact for most</t>
    </r>
  </si>
  <si>
    <r>
      <rPr>
        <b/>
        <sz val="12"/>
        <color indexed="8"/>
        <rFont val="Arial"/>
        <family val="2"/>
      </rPr>
      <t>B)</t>
    </r>
    <r>
      <rPr>
        <sz val="12"/>
        <color indexed="8"/>
        <rFont val="Arial"/>
        <family val="2"/>
      </rPr>
      <t xml:space="preserve">   few friends with deep friendships</t>
    </r>
  </si>
  <si>
    <t>You often speak in</t>
  </si>
  <si>
    <r>
      <rPr>
        <b/>
        <sz val="12"/>
        <color indexed="8"/>
        <rFont val="Arial"/>
        <family val="2"/>
      </rPr>
      <t>A)</t>
    </r>
    <r>
      <rPr>
        <sz val="12"/>
        <color indexed="8"/>
        <rFont val="Arial"/>
        <family val="2"/>
      </rPr>
      <t xml:space="preserve">   specifics</t>
    </r>
  </si>
  <si>
    <r>
      <rPr>
        <b/>
        <sz val="12"/>
        <color indexed="8"/>
        <rFont val="Arial"/>
        <family val="2"/>
      </rPr>
      <t>B)</t>
    </r>
    <r>
      <rPr>
        <sz val="12"/>
        <color indexed="8"/>
        <rFont val="Arial"/>
        <family val="2"/>
      </rPr>
      <t xml:space="preserve">   generalities</t>
    </r>
  </si>
  <si>
    <t>Would you rather do</t>
  </si>
  <si>
    <r>
      <rPr>
        <b/>
        <sz val="12"/>
        <color indexed="8"/>
        <rFont val="Arial"/>
        <family val="2"/>
      </rPr>
      <t>A)</t>
    </r>
    <r>
      <rPr>
        <sz val="12"/>
        <color indexed="8"/>
        <rFont val="Arial"/>
        <family val="2"/>
      </rPr>
      <t xml:space="preserve">   production and distribution</t>
    </r>
  </si>
  <si>
    <r>
      <rPr>
        <b/>
        <sz val="12"/>
        <color indexed="8"/>
        <rFont val="Arial"/>
        <family val="2"/>
      </rPr>
      <t>B)</t>
    </r>
    <r>
      <rPr>
        <sz val="12"/>
        <color indexed="8"/>
        <rFont val="Arial"/>
        <family val="2"/>
      </rPr>
      <t xml:space="preserve">   design and research</t>
    </r>
  </si>
  <si>
    <t>Which is the greater compliment</t>
  </si>
  <si>
    <r>
      <rPr>
        <b/>
        <sz val="12"/>
        <color indexed="8"/>
        <rFont val="Arial"/>
        <family val="2"/>
      </rPr>
      <t>A)</t>
    </r>
    <r>
      <rPr>
        <sz val="12"/>
        <color indexed="8"/>
        <rFont val="Arial"/>
        <family val="2"/>
      </rPr>
      <t xml:space="preserve">   There is a logical person</t>
    </r>
  </si>
  <si>
    <r>
      <rPr>
        <b/>
        <sz val="12"/>
        <color indexed="8"/>
        <rFont val="Arial"/>
        <family val="2"/>
      </rPr>
      <t>B)</t>
    </r>
    <r>
      <rPr>
        <sz val="12"/>
        <color indexed="8"/>
        <rFont val="Arial"/>
        <family val="2"/>
      </rPr>
      <t xml:space="preserve">   There is an emotional person</t>
    </r>
  </si>
  <si>
    <t>Which is stronger in you</t>
  </si>
  <si>
    <r>
      <rPr>
        <b/>
        <sz val="12"/>
        <color indexed="8"/>
        <rFont val="Arial"/>
        <family val="2"/>
      </rPr>
      <t>B)</t>
    </r>
    <r>
      <rPr>
        <sz val="12"/>
        <color indexed="8"/>
        <rFont val="Arial"/>
        <family val="2"/>
      </rPr>
      <t xml:space="preserve">   devotion</t>
    </r>
  </si>
  <si>
    <t>Is clutter something you generally</t>
  </si>
  <si>
    <r>
      <rPr>
        <b/>
        <sz val="12"/>
        <color indexed="8"/>
        <rFont val="Arial"/>
        <family val="2"/>
      </rPr>
      <t>A)</t>
    </r>
    <r>
      <rPr>
        <sz val="12"/>
        <color indexed="8"/>
        <rFont val="Arial"/>
        <family val="2"/>
      </rPr>
      <t xml:space="preserve">   take time to clean up</t>
    </r>
  </si>
  <si>
    <r>
      <rPr>
        <b/>
        <sz val="12"/>
        <color indexed="8"/>
        <rFont val="Arial"/>
        <family val="2"/>
      </rPr>
      <t>B)</t>
    </r>
    <r>
      <rPr>
        <sz val="12"/>
        <color indexed="8"/>
        <rFont val="Arial"/>
        <family val="2"/>
      </rPr>
      <t xml:space="preserve">   ignore and put up with</t>
    </r>
  </si>
  <si>
    <t>Are you more comfortable</t>
  </si>
  <si>
    <r>
      <rPr>
        <b/>
        <sz val="12"/>
        <color indexed="8"/>
        <rFont val="Arial"/>
        <family val="2"/>
      </rPr>
      <t>A)</t>
    </r>
    <r>
      <rPr>
        <sz val="12"/>
        <color indexed="8"/>
        <rFont val="Arial"/>
        <family val="2"/>
      </rPr>
      <t xml:space="preserve">   after a decision is made</t>
    </r>
  </si>
  <si>
    <r>
      <rPr>
        <b/>
        <sz val="12"/>
        <color indexed="8"/>
        <rFont val="Arial"/>
        <family val="2"/>
      </rPr>
      <t>B)</t>
    </r>
    <r>
      <rPr>
        <sz val="12"/>
        <color indexed="8"/>
        <rFont val="Arial"/>
        <family val="2"/>
      </rPr>
      <t xml:space="preserve">   before a decision made</t>
    </r>
  </si>
  <si>
    <t>Are you generally</t>
  </si>
  <si>
    <r>
      <rPr>
        <b/>
        <sz val="12"/>
        <color indexed="8"/>
        <rFont val="Arial"/>
        <family val="2"/>
      </rPr>
      <t>A)</t>
    </r>
    <r>
      <rPr>
        <sz val="12"/>
        <color indexed="8"/>
        <rFont val="Arial"/>
        <family val="2"/>
      </rPr>
      <t xml:space="preserve">   observant of the world</t>
    </r>
  </si>
  <si>
    <r>
      <rPr>
        <b/>
        <sz val="12"/>
        <color indexed="8"/>
        <rFont val="Arial"/>
        <family val="2"/>
      </rPr>
      <t>B)</t>
    </r>
    <r>
      <rPr>
        <sz val="12"/>
        <color indexed="8"/>
        <rFont val="Arial"/>
        <family val="2"/>
      </rPr>
      <t xml:space="preserve">   introspective or inward looking</t>
    </r>
  </si>
  <si>
    <t>Which do you regularly trust over the other, your</t>
  </si>
  <si>
    <r>
      <rPr>
        <b/>
        <sz val="12"/>
        <color indexed="8"/>
        <rFont val="Arial"/>
        <family val="2"/>
      </rPr>
      <t>A)</t>
    </r>
    <r>
      <rPr>
        <sz val="12"/>
        <color indexed="8"/>
        <rFont val="Arial"/>
        <family val="2"/>
      </rPr>
      <t xml:space="preserve">   experience</t>
    </r>
  </si>
  <si>
    <r>
      <rPr>
        <b/>
        <sz val="12"/>
        <color indexed="8"/>
        <rFont val="Arial"/>
        <family val="2"/>
      </rPr>
      <t>B)</t>
    </r>
    <r>
      <rPr>
        <sz val="12"/>
        <color indexed="8"/>
        <rFont val="Arial"/>
        <family val="2"/>
      </rPr>
      <t xml:space="preserve">   instinct</t>
    </r>
  </si>
  <si>
    <t>Which trait is stronger in you</t>
  </si>
  <si>
    <r>
      <rPr>
        <b/>
        <sz val="12"/>
        <color indexed="8"/>
        <rFont val="Arial"/>
        <family val="2"/>
      </rPr>
      <t>A)</t>
    </r>
    <r>
      <rPr>
        <sz val="12"/>
        <color indexed="8"/>
        <rFont val="Arial"/>
        <family val="2"/>
      </rPr>
      <t xml:space="preserve">   practicality</t>
    </r>
  </si>
  <si>
    <r>
      <t xml:space="preserve">B)   </t>
    </r>
    <r>
      <rPr>
        <sz val="12"/>
        <color indexed="8"/>
        <rFont val="Arial"/>
        <family val="2"/>
      </rPr>
      <t>cleverness</t>
    </r>
  </si>
  <si>
    <t>Do you regularly buy things you</t>
  </si>
  <si>
    <r>
      <rPr>
        <b/>
        <sz val="12"/>
        <color indexed="8"/>
        <rFont val="Arial"/>
        <family val="2"/>
      </rPr>
      <t>A)</t>
    </r>
    <r>
      <rPr>
        <sz val="12"/>
        <color indexed="8"/>
        <rFont val="Arial"/>
        <family val="2"/>
      </rPr>
      <t xml:space="preserve">   can justify in having</t>
    </r>
  </si>
  <si>
    <r>
      <rPr>
        <b/>
        <sz val="12"/>
        <color indexed="8"/>
        <rFont val="Arial"/>
        <family val="2"/>
      </rPr>
      <t>B)</t>
    </r>
    <r>
      <rPr>
        <sz val="12"/>
        <color indexed="8"/>
        <rFont val="Arial"/>
        <family val="2"/>
      </rPr>
      <t xml:space="preserve">   want</t>
    </r>
  </si>
  <si>
    <r>
      <rPr>
        <b/>
        <sz val="12"/>
        <color indexed="8"/>
        <rFont val="Arial"/>
        <family val="2"/>
      </rPr>
      <t>A)</t>
    </r>
    <r>
      <rPr>
        <sz val="12"/>
        <color indexed="8"/>
        <rFont val="Arial"/>
        <family val="2"/>
      </rPr>
      <t xml:space="preserve">   fair-minded</t>
    </r>
  </si>
  <si>
    <r>
      <rPr>
        <b/>
        <sz val="12"/>
        <color indexed="8"/>
        <rFont val="Arial"/>
        <family val="2"/>
      </rPr>
      <t>B)</t>
    </r>
    <r>
      <rPr>
        <sz val="12"/>
        <color indexed="8"/>
        <rFont val="Arial"/>
        <family val="2"/>
      </rPr>
      <t xml:space="preserve">   soft-hearted</t>
    </r>
  </si>
  <si>
    <t>Is it better to</t>
  </si>
  <si>
    <r>
      <rPr>
        <b/>
        <sz val="12"/>
        <color indexed="8"/>
        <rFont val="Arial"/>
        <family val="2"/>
      </rPr>
      <t>A)</t>
    </r>
    <r>
      <rPr>
        <sz val="12"/>
        <color indexed="8"/>
        <rFont val="Arial"/>
        <family val="2"/>
      </rPr>
      <t xml:space="preserve">   have things planned</t>
    </r>
  </si>
  <si>
    <r>
      <rPr>
        <b/>
        <sz val="12"/>
        <color indexed="8"/>
        <rFont val="Arial"/>
        <family val="2"/>
      </rPr>
      <t>B)</t>
    </r>
    <r>
      <rPr>
        <sz val="12"/>
        <color indexed="8"/>
        <rFont val="Arial"/>
        <family val="2"/>
      </rPr>
      <t xml:space="preserve">   just let things happen</t>
    </r>
  </si>
  <si>
    <t>Do you live most of your life</t>
  </si>
  <si>
    <r>
      <rPr>
        <b/>
        <sz val="12"/>
        <color indexed="8"/>
        <rFont val="Arial"/>
        <family val="2"/>
      </rPr>
      <t>A)</t>
    </r>
    <r>
      <rPr>
        <sz val="12"/>
        <color indexed="8"/>
        <rFont val="Arial"/>
        <family val="2"/>
      </rPr>
      <t xml:space="preserve">   in a hurry or rushed pace</t>
    </r>
  </si>
  <si>
    <r>
      <rPr>
        <b/>
        <sz val="12"/>
        <color indexed="8"/>
        <rFont val="Arial"/>
        <family val="2"/>
      </rPr>
      <t>B)</t>
    </r>
    <r>
      <rPr>
        <sz val="12"/>
        <color indexed="8"/>
        <rFont val="Arial"/>
        <family val="2"/>
      </rPr>
      <t xml:space="preserve">   casually and easy-going</t>
    </r>
  </si>
  <si>
    <t>When the phone rings, do you</t>
  </si>
  <si>
    <r>
      <rPr>
        <b/>
        <sz val="12"/>
        <color indexed="8"/>
        <rFont val="Arial"/>
        <family val="2"/>
      </rPr>
      <t>A)</t>
    </r>
    <r>
      <rPr>
        <sz val="12"/>
        <color indexed="8"/>
        <rFont val="Arial"/>
        <family val="2"/>
      </rPr>
      <t xml:space="preserve">   try to get to it first</t>
    </r>
  </si>
  <si>
    <r>
      <rPr>
        <b/>
        <sz val="12"/>
        <color indexed="8"/>
        <rFont val="Arial"/>
        <family val="2"/>
      </rPr>
      <t>B)</t>
    </r>
    <r>
      <rPr>
        <sz val="12"/>
        <color indexed="8"/>
        <rFont val="Arial"/>
        <family val="2"/>
      </rPr>
      <t xml:space="preserve">   hope someone else will answer</t>
    </r>
  </si>
  <si>
    <t>Which is the greater quality to have</t>
  </si>
  <si>
    <r>
      <rPr>
        <b/>
        <sz val="12"/>
        <color indexed="8"/>
        <rFont val="Arial"/>
        <family val="2"/>
      </rPr>
      <t>A)</t>
    </r>
    <r>
      <rPr>
        <sz val="12"/>
        <color indexed="8"/>
        <rFont val="Arial"/>
        <family val="2"/>
      </rPr>
      <t xml:space="preserve">   a strong sense of reality</t>
    </r>
  </si>
  <si>
    <r>
      <rPr>
        <b/>
        <sz val="12"/>
        <color indexed="8"/>
        <rFont val="Arial"/>
        <family val="2"/>
      </rPr>
      <t>B)</t>
    </r>
    <r>
      <rPr>
        <sz val="12"/>
        <color indexed="8"/>
        <rFont val="Arial"/>
        <family val="2"/>
      </rPr>
      <t xml:space="preserve">   a vivid imagination</t>
    </r>
  </si>
  <si>
    <t>Which is more interesting to you</t>
  </si>
  <si>
    <r>
      <rPr>
        <b/>
        <sz val="12"/>
        <color indexed="8"/>
        <rFont val="Arial"/>
        <family val="2"/>
      </rPr>
      <t>A)</t>
    </r>
    <r>
      <rPr>
        <sz val="12"/>
        <color indexed="8"/>
        <rFont val="Arial"/>
        <family val="2"/>
      </rPr>
      <t xml:space="preserve">   details</t>
    </r>
  </si>
  <si>
    <r>
      <rPr>
        <b/>
        <sz val="12"/>
        <color indexed="8"/>
        <rFont val="Arial"/>
        <family val="2"/>
      </rPr>
      <t>B)</t>
    </r>
    <r>
      <rPr>
        <sz val="12"/>
        <color indexed="8"/>
        <rFont val="Arial"/>
        <family val="2"/>
      </rPr>
      <t xml:space="preserve">   concepts or ideas</t>
    </r>
  </si>
  <si>
    <t>Which is worse to be</t>
  </si>
  <si>
    <r>
      <rPr>
        <b/>
        <sz val="12"/>
        <color indexed="8"/>
        <rFont val="Arial"/>
        <family val="2"/>
      </rPr>
      <t>A)</t>
    </r>
    <r>
      <rPr>
        <sz val="12"/>
        <color indexed="8"/>
        <rFont val="Arial"/>
        <family val="2"/>
      </rPr>
      <t xml:space="preserve">   too passionate</t>
    </r>
  </si>
  <si>
    <r>
      <rPr>
        <b/>
        <sz val="12"/>
        <color indexed="8"/>
        <rFont val="Arial"/>
        <family val="2"/>
      </rPr>
      <t>B)</t>
    </r>
    <r>
      <rPr>
        <sz val="12"/>
        <color indexed="8"/>
        <rFont val="Arial"/>
        <family val="2"/>
      </rPr>
      <t xml:space="preserve">   too logical</t>
    </r>
  </si>
  <si>
    <t>Do you tend to volunteer for or donate to causes you</t>
  </si>
  <si>
    <r>
      <rPr>
        <b/>
        <sz val="12"/>
        <color indexed="8"/>
        <rFont val="Arial"/>
        <family val="2"/>
      </rPr>
      <t>A)</t>
    </r>
    <r>
      <rPr>
        <sz val="12"/>
        <color indexed="8"/>
        <rFont val="Arial"/>
        <family val="2"/>
      </rPr>
      <t xml:space="preserve">   understand</t>
    </r>
  </si>
  <si>
    <r>
      <rPr>
        <b/>
        <sz val="12"/>
        <color indexed="8"/>
        <rFont val="Arial"/>
        <family val="2"/>
      </rPr>
      <t>B)</t>
    </r>
    <r>
      <rPr>
        <sz val="12"/>
        <color indexed="8"/>
        <rFont val="Arial"/>
        <family val="2"/>
      </rPr>
      <t xml:space="preserve">   sympathize with</t>
    </r>
  </si>
  <si>
    <t>At work, do you like your day</t>
  </si>
  <si>
    <r>
      <rPr>
        <b/>
        <sz val="12"/>
        <color indexed="8"/>
        <rFont val="Arial"/>
        <family val="2"/>
      </rPr>
      <t>A)</t>
    </r>
    <r>
      <rPr>
        <sz val="12"/>
        <color indexed="8"/>
        <rFont val="Arial"/>
        <family val="2"/>
      </rPr>
      <t xml:space="preserve">   scheduled</t>
    </r>
  </si>
  <si>
    <r>
      <rPr>
        <b/>
        <sz val="12"/>
        <color indexed="8"/>
        <rFont val="Arial"/>
        <family val="2"/>
      </rPr>
      <t>B)</t>
    </r>
    <r>
      <rPr>
        <sz val="12"/>
        <color indexed="8"/>
        <rFont val="Arial"/>
        <family val="2"/>
      </rPr>
      <t xml:space="preserve">   unscheduled</t>
    </r>
  </si>
  <si>
    <t>How firmly should laws be enforced</t>
  </si>
  <si>
    <r>
      <rPr>
        <b/>
        <sz val="12"/>
        <color indexed="8"/>
        <rFont val="Arial"/>
        <family val="2"/>
      </rPr>
      <t>A)</t>
    </r>
    <r>
      <rPr>
        <sz val="12"/>
        <color indexed="8"/>
        <rFont val="Arial"/>
        <family val="2"/>
      </rPr>
      <t xml:space="preserve">   as written</t>
    </r>
  </si>
  <si>
    <r>
      <rPr>
        <b/>
        <sz val="12"/>
        <color indexed="8"/>
        <rFont val="Arial"/>
        <family val="2"/>
      </rPr>
      <t>B)</t>
    </r>
    <r>
      <rPr>
        <sz val="12"/>
        <color indexed="8"/>
        <rFont val="Arial"/>
        <family val="2"/>
      </rPr>
      <t xml:space="preserve">   with room to change for circumstances involved</t>
    </r>
  </si>
  <si>
    <t>Are you</t>
  </si>
  <si>
    <r>
      <rPr>
        <b/>
        <sz val="12"/>
        <color indexed="8"/>
        <rFont val="Arial"/>
        <family val="2"/>
      </rPr>
      <t>A)</t>
    </r>
    <r>
      <rPr>
        <sz val="12"/>
        <color indexed="8"/>
        <rFont val="Arial"/>
        <family val="2"/>
      </rPr>
      <t xml:space="preserve">   easy to approach and talk to</t>
    </r>
  </si>
  <si>
    <r>
      <rPr>
        <b/>
        <sz val="12"/>
        <color indexed="8"/>
        <rFont val="Arial"/>
        <family val="2"/>
      </rPr>
      <t>B)</t>
    </r>
    <r>
      <rPr>
        <sz val="12"/>
        <color indexed="8"/>
        <rFont val="Arial"/>
        <family val="2"/>
      </rPr>
      <t xml:space="preserve">   hard to approach and talk to</t>
    </r>
  </si>
  <si>
    <t>Do you often take what someone tells you</t>
  </si>
  <si>
    <r>
      <rPr>
        <b/>
        <sz val="12"/>
        <color indexed="8"/>
        <rFont val="Arial"/>
        <family val="2"/>
      </rPr>
      <t>A)</t>
    </r>
    <r>
      <rPr>
        <sz val="12"/>
        <color indexed="8"/>
        <rFont val="Arial"/>
        <family val="2"/>
      </rPr>
      <t xml:space="preserve">   literally or exactly</t>
    </r>
  </si>
  <si>
    <r>
      <rPr>
        <b/>
        <sz val="12"/>
        <color indexed="8"/>
        <rFont val="Arial"/>
        <family val="2"/>
      </rPr>
      <t>B)</t>
    </r>
    <r>
      <rPr>
        <sz val="12"/>
        <color indexed="8"/>
        <rFont val="Arial"/>
        <family val="2"/>
      </rPr>
      <t xml:space="preserve">   figuratively or roughly</t>
    </r>
  </si>
  <si>
    <t>Do you tend to see</t>
  </si>
  <si>
    <r>
      <rPr>
        <b/>
        <sz val="12"/>
        <color indexed="8"/>
        <rFont val="Arial"/>
        <family val="2"/>
      </rPr>
      <t>A)</t>
    </r>
    <r>
      <rPr>
        <sz val="12"/>
        <color indexed="8"/>
        <rFont val="Arial"/>
        <family val="2"/>
      </rPr>
      <t xml:space="preserve">   reality</t>
    </r>
  </si>
  <si>
    <r>
      <rPr>
        <b/>
        <sz val="12"/>
        <color indexed="8"/>
        <rFont val="Arial"/>
        <family val="2"/>
      </rPr>
      <t>B)</t>
    </r>
    <r>
      <rPr>
        <sz val="12"/>
        <color indexed="8"/>
        <rFont val="Arial"/>
        <family val="2"/>
      </rPr>
      <t xml:space="preserve">   possibilities</t>
    </r>
  </si>
  <si>
    <t>Which do you wish was stronger in you</t>
  </si>
  <si>
    <r>
      <rPr>
        <b/>
        <sz val="12"/>
        <color indexed="8"/>
        <rFont val="Arial"/>
        <family val="2"/>
      </rPr>
      <t>A)</t>
    </r>
    <r>
      <rPr>
        <sz val="12"/>
        <color indexed="8"/>
        <rFont val="Arial"/>
        <family val="2"/>
      </rPr>
      <t xml:space="preserve">   determination</t>
    </r>
  </si>
  <si>
    <r>
      <rPr>
        <b/>
        <sz val="12"/>
        <color indexed="8"/>
        <rFont val="Arial"/>
        <family val="2"/>
      </rPr>
      <t>B)</t>
    </r>
    <r>
      <rPr>
        <sz val="12"/>
        <color indexed="8"/>
        <rFont val="Arial"/>
        <family val="2"/>
      </rPr>
      <t xml:space="preserve">   self-control</t>
    </r>
  </si>
  <si>
    <t>Would you rather watch movies with</t>
  </si>
  <si>
    <r>
      <rPr>
        <b/>
        <sz val="12"/>
        <color indexed="8"/>
        <rFont val="Arial"/>
        <family val="2"/>
      </rPr>
      <t>A)</t>
    </r>
    <r>
      <rPr>
        <sz val="12"/>
        <color indexed="8"/>
        <rFont val="Arial"/>
        <family val="2"/>
      </rPr>
      <t xml:space="preserve">   plots or story lines that are hard to understand</t>
    </r>
  </si>
  <si>
    <r>
      <rPr>
        <b/>
        <sz val="12"/>
        <color indexed="8"/>
        <rFont val="Arial"/>
        <family val="2"/>
      </rPr>
      <t>B)</t>
    </r>
    <r>
      <rPr>
        <sz val="12"/>
        <color indexed="8"/>
        <rFont val="Arial"/>
        <family val="2"/>
      </rPr>
      <t xml:space="preserve">   characters who are hard to understand</t>
    </r>
  </si>
  <si>
    <t>In life, are you more</t>
  </si>
  <si>
    <r>
      <rPr>
        <b/>
        <sz val="12"/>
        <color indexed="8"/>
        <rFont val="Arial"/>
        <family val="2"/>
      </rPr>
      <t>A)</t>
    </r>
    <r>
      <rPr>
        <sz val="12"/>
        <color indexed="8"/>
        <rFont val="Arial"/>
        <family val="2"/>
      </rPr>
      <t xml:space="preserve">   deliberate and intentional</t>
    </r>
  </si>
  <si>
    <r>
      <rPr>
        <b/>
        <sz val="12"/>
        <color indexed="8"/>
        <rFont val="Arial"/>
        <family val="2"/>
      </rPr>
      <t>B)</t>
    </r>
    <r>
      <rPr>
        <sz val="12"/>
        <color indexed="8"/>
        <rFont val="Arial"/>
        <family val="2"/>
      </rPr>
      <t xml:space="preserve">   spontaneous and improvising</t>
    </r>
  </si>
  <si>
    <t>Is your life relatively</t>
  </si>
  <si>
    <r>
      <rPr>
        <b/>
        <sz val="12"/>
        <color indexed="8"/>
        <rFont val="Arial"/>
        <family val="2"/>
      </rPr>
      <t>A)</t>
    </r>
    <r>
      <rPr>
        <sz val="12"/>
        <color indexed="8"/>
        <rFont val="Arial"/>
        <family val="2"/>
      </rPr>
      <t xml:space="preserve">   structured</t>
    </r>
  </si>
  <si>
    <r>
      <rPr>
        <b/>
        <sz val="12"/>
        <color indexed="8"/>
        <rFont val="Arial"/>
        <family val="2"/>
      </rPr>
      <t>B)</t>
    </r>
    <r>
      <rPr>
        <sz val="12"/>
        <color indexed="8"/>
        <rFont val="Arial"/>
        <family val="2"/>
      </rPr>
      <t xml:space="preserve">   unstructured</t>
    </r>
  </si>
  <si>
    <t>When you find something you like, do you tend to</t>
  </si>
  <si>
    <r>
      <rPr>
        <b/>
        <sz val="12"/>
        <color indexed="8"/>
        <rFont val="Arial"/>
        <family val="2"/>
      </rPr>
      <t>A)</t>
    </r>
    <r>
      <rPr>
        <sz val="12"/>
        <color indexed="8"/>
        <rFont val="Arial"/>
        <family val="2"/>
      </rPr>
      <t xml:space="preserve">   admire it</t>
    </r>
  </si>
  <si>
    <r>
      <rPr>
        <b/>
        <sz val="12"/>
        <color indexed="8"/>
        <rFont val="Arial"/>
        <family val="2"/>
      </rPr>
      <t>B)</t>
    </r>
    <r>
      <rPr>
        <sz val="12"/>
        <color indexed="8"/>
        <rFont val="Arial"/>
        <family val="2"/>
      </rPr>
      <t xml:space="preserve">   think of how good it'd be if you had it</t>
    </r>
  </si>
  <si>
    <t>Do you prefer stories and movies about</t>
  </si>
  <si>
    <r>
      <rPr>
        <b/>
        <sz val="12"/>
        <color indexed="8"/>
        <rFont val="Arial"/>
        <family val="2"/>
      </rPr>
      <t>A)</t>
    </r>
    <r>
      <rPr>
        <sz val="12"/>
        <color indexed="8"/>
        <rFont val="Arial"/>
        <family val="2"/>
      </rPr>
      <t xml:space="preserve">   action and adventure</t>
    </r>
  </si>
  <si>
    <r>
      <rPr>
        <b/>
        <sz val="12"/>
        <color indexed="8"/>
        <rFont val="Arial"/>
        <family val="2"/>
      </rPr>
      <t>B)</t>
    </r>
    <r>
      <rPr>
        <sz val="12"/>
        <color indexed="8"/>
        <rFont val="Arial"/>
        <family val="2"/>
      </rPr>
      <t xml:space="preserve">   fantasy and heroism</t>
    </r>
  </si>
  <si>
    <t>When you are in charge, are you mostly</t>
  </si>
  <si>
    <r>
      <rPr>
        <b/>
        <sz val="12"/>
        <color indexed="8"/>
        <rFont val="Arial"/>
        <family val="2"/>
      </rPr>
      <t>A)</t>
    </r>
    <r>
      <rPr>
        <sz val="12"/>
        <color indexed="8"/>
        <rFont val="Arial"/>
        <family val="2"/>
      </rPr>
      <t xml:space="preserve">   strict and firm</t>
    </r>
  </si>
  <si>
    <r>
      <rPr>
        <b/>
        <sz val="12"/>
        <color indexed="8"/>
        <rFont val="Arial"/>
        <family val="2"/>
      </rPr>
      <t>B)</t>
    </r>
    <r>
      <rPr>
        <sz val="12"/>
        <color indexed="8"/>
        <rFont val="Arial"/>
        <family val="2"/>
      </rPr>
      <t xml:space="preserve">   lenient and forgiving</t>
    </r>
  </si>
  <si>
    <t>At work, is it easier for you to</t>
  </si>
  <si>
    <r>
      <rPr>
        <b/>
        <sz val="12"/>
        <color indexed="8"/>
        <rFont val="Arial"/>
        <family val="2"/>
      </rPr>
      <t>A)</t>
    </r>
    <r>
      <rPr>
        <sz val="12"/>
        <color indexed="8"/>
        <rFont val="Arial"/>
        <family val="2"/>
      </rPr>
      <t xml:space="preserve">   point out mistakes</t>
    </r>
  </si>
  <si>
    <r>
      <rPr>
        <b/>
        <sz val="12"/>
        <color indexed="8"/>
        <rFont val="Arial"/>
        <family val="2"/>
      </rPr>
      <t>B)</t>
    </r>
    <r>
      <rPr>
        <sz val="12"/>
        <color indexed="8"/>
        <rFont val="Arial"/>
        <family val="2"/>
      </rPr>
      <t xml:space="preserve">   try to please others</t>
    </r>
  </si>
  <si>
    <t>Please click on the RESULTS Tab (at bottom) to see your results.</t>
  </si>
  <si>
    <t>Compiled, edited and put on spreadsheet by Minh Tan</t>
  </si>
  <si>
    <t>E</t>
  </si>
  <si>
    <t>I</t>
  </si>
  <si>
    <t>S</t>
  </si>
  <si>
    <t>N</t>
  </si>
  <si>
    <t>T</t>
  </si>
  <si>
    <t>F</t>
  </si>
  <si>
    <t>J</t>
  </si>
  <si>
    <t>P</t>
  </si>
  <si>
    <t>Copyright 2011</t>
  </si>
  <si>
    <t>CODE</t>
  </si>
  <si>
    <t>FULL</t>
  </si>
  <si>
    <t>PREFERENCES</t>
  </si>
  <si>
    <t>DESCRIPTIONS</t>
  </si>
  <si>
    <t>MATCH CODE</t>
  </si>
  <si>
    <t>MATCH FULL</t>
  </si>
  <si>
    <t>MATCH DESCRIPTIONS</t>
  </si>
  <si>
    <t>% Score</t>
  </si>
  <si>
    <t>e</t>
  </si>
  <si>
    <t>You prefer to spend time and re-energize in the outer world of people and things</t>
  </si>
  <si>
    <t>ESTJ</t>
  </si>
  <si>
    <t>Supervisor</t>
  </si>
  <si>
    <t>a Guardian</t>
  </si>
  <si>
    <t>Practical, traditional, and organized. Not interested in theory or abstraction unless you see the practical application. Have clear visions of the way things should be. Loyal and hard-working. Like to be in charge. Exceptionally capable in organizing and running activities. "Good citizens" who value security and peaceful living.</t>
  </si>
  <si>
    <t>ISTP</t>
  </si>
  <si>
    <t>INTP</t>
  </si>
  <si>
    <t>Crafter</t>
  </si>
  <si>
    <t>Architect</t>
  </si>
  <si>
    <t>40% to 45% of population</t>
  </si>
  <si>
    <t>i</t>
  </si>
  <si>
    <t>You prefer to spend time and re-energize in your inner world of ideas and images</t>
  </si>
  <si>
    <t>ISTJ</t>
  </si>
  <si>
    <t>Inspector</t>
  </si>
  <si>
    <t>Serious and quiet, interested in security and peaceful living. Extremely thorough, responsible, and dependable. Well-developed powers of concentration. Usually interested in supporting and promoting traditions and establishments. Well-organized and hard working, you work steadily towards identified goals. You can usually accomplish any task once you have set your mind to it.</t>
  </si>
  <si>
    <t>ESFP</t>
  </si>
  <si>
    <t>ESTP</t>
  </si>
  <si>
    <t>Performer</t>
  </si>
  <si>
    <t>Promoter</t>
  </si>
  <si>
    <t>s</t>
  </si>
  <si>
    <t>You see the world with more emphasis on information that comes in through your five senses</t>
  </si>
  <si>
    <t>ESFJ</t>
  </si>
  <si>
    <t>Provider</t>
  </si>
  <si>
    <t>Warm-hearted, popular, and conscientious. Tend to put the needs of others over your own needs. Feel strong sense of responsibility and duty. Value traditions and security. Interested in serving others. Need positive reinforcement to feel good about yourself. Well-developed sense of space and function.</t>
  </si>
  <si>
    <t>ISFP</t>
  </si>
  <si>
    <t>INFP</t>
  </si>
  <si>
    <t>Composer</t>
  </si>
  <si>
    <t>Healer</t>
  </si>
  <si>
    <t>n</t>
  </si>
  <si>
    <t>You see the world with more emphasis on patterns and possibilities in the information you get</t>
  </si>
  <si>
    <t>ISFJ</t>
  </si>
  <si>
    <t>Protector</t>
  </si>
  <si>
    <t>Quiet, kind, and conscientious. Can be depended on to follow through. Usually puts the needs of others above your own needs. Stable and practical, you value security and traditions. Well-developed sense of space and function. Rich inner world of observations about people. Extremely perceptive of other's feelings. Interested in serving others.</t>
  </si>
  <si>
    <t>t</t>
  </si>
  <si>
    <t>You make decisions mostly based on objective principles and impersonal facts</t>
  </si>
  <si>
    <t>an Artisan</t>
  </si>
  <si>
    <t>Friendly, adaptable, action-oriented. "Doers" who are focused on immediate results. Living in the here-and-now, you're a risk-taker who live a fast-paced lifestyle. Impatient with long explanations. Extremely loyal to your peers, but not usually respectful of laws and rules if they get in the way of getting things done. Great people skills.</t>
  </si>
  <si>
    <t>30% to 35% of population</t>
  </si>
  <si>
    <t>f</t>
  </si>
  <si>
    <t xml:space="preserve">You make decisions mostly based on personal concerns and the people involved </t>
  </si>
  <si>
    <t>Quiet and reserved, interested in how and why things work. Excellent skills with mechanical things. Risk-takers wholive for the moment. Usually interested in extreme sports. Uncomplicated in your desires. Loyal to your peers and to your internal value systems, but not overly concerned with respecting laws and rules if they get in the way of getting something done. Detached and analytical, you excel at finding solutions to practical problems.</t>
  </si>
  <si>
    <t>ENTJ</t>
  </si>
  <si>
    <t>Fieldmarshal</t>
  </si>
  <si>
    <t>j</t>
  </si>
  <si>
    <t>You lead a generally structured and decided lifestyle</t>
  </si>
  <si>
    <t>People-oriented and fun-loving, you make things more fun for others by your enjoyment. Living for the moment, you love new experiences. You dislike theory and impersonal analysis. Interested in serving others. Likely to be the center of attention in social situations. Well-developed common sense and practical ability.</t>
  </si>
  <si>
    <t>p</t>
  </si>
  <si>
    <t>You lead a generally flexible and adaptable lifestyle</t>
  </si>
  <si>
    <t>Quiet, serious, sensitive and kind. Do not like conflict, and not likely to do things which may generate conflict. Loyal and faithful. Extremely well-developed senses, and aesthetic appreciation for beauty. Not interested in leading or controlling others. Flexible and open-minded. Likely to be original and creative. Enjoy the present moment.</t>
  </si>
  <si>
    <t>ENFJ</t>
  </si>
  <si>
    <t>Teacher</t>
  </si>
  <si>
    <t>an Idealist</t>
  </si>
  <si>
    <t>Popular and sensitive, with outstanding people skills. Externally focused, with real concern for how others think and feel. Usually dislike being alone. You see everything from the human angle, and dislike impersonal analysis. Very effective at managing people issues, and leading group discussions. Interested in serving others, and probably place the needs of others over your own needs.</t>
  </si>
  <si>
    <t>15% to 20% of population</t>
  </si>
  <si>
    <t>INFJ</t>
  </si>
  <si>
    <t>Counselor</t>
  </si>
  <si>
    <t>Quietly forceful, original, and sensitive. Tend to stick to things until you are done. Extremely intuitive about people, and concerned for their feelings. Well-developed value systems which you strictly adhere to. Well-respected for your perserverence in doing the right thing. Likely to be individualistic, rather than leading or following.</t>
  </si>
  <si>
    <t>ENTP</t>
  </si>
  <si>
    <t>ENFP</t>
  </si>
  <si>
    <t>Inventor</t>
  </si>
  <si>
    <t>Champion</t>
  </si>
  <si>
    <t>Enthusiastic, idealistic, and creative. Able to do almost anything that interests them. Great people skills. Need to live life in accordance with your inner values. Excited by new ideas, but bored with details. Open-minded and flexible, with a broad range of interests and abilities.</t>
  </si>
  <si>
    <t>INTJ</t>
  </si>
  <si>
    <t>Mastermind</t>
  </si>
  <si>
    <t>Quiet, reflective, and idealistic. Interested in serving humanity. Well-developed value system, which you strive to live in accordance with. Extremely loyal. Adaptable and laid-back unless a strongly-held value is threatened. Usually talented writers. Mentally quick, and able to see possibilities. Interested in understanding and helping people.</t>
  </si>
  <si>
    <t>a Rationalist</t>
  </si>
  <si>
    <t>Assertive and outspoken, you are driven to lead. Excellent ability to understand difficult organizational problems and create solid solutions. Intelligent and well-informed, you usually excel at public speaking. You value knowledge and competence, and usually have little patience with inefficiency or disorganization.</t>
  </si>
  <si>
    <t>5% to 10% of population</t>
  </si>
  <si>
    <t>Independent, original, analytical, and determined. Have an exceptional ability to turn theories into solid plans of action. Highly value knowledge, competence, and structure. Driven to derive meaning from your visions. Long-range thinkers. Have very high standards for your performance, and the performance of others. Natural leaders, but will follow if you trust existing leaders.</t>
  </si>
  <si>
    <t>Creative, resourceful, and intellectually quick. Good at a broad range of things. Enjoy debating issues, and may be into "one-up-manship". You get very excited about new ideas and projects, but may neglect the more routine aspects of life. Generally outspoken and assertive. You enjoy people and are stimulating company. Excellent ability to understand concepts and apply logic to find solutions.</t>
  </si>
  <si>
    <t>Logical, original, creative thinkers. Can become very excited about theories and ideas. Exceptionally capable and driven to turn theories into clear understandings. Highly value knowledge, competence and logic. Quiet and reserved, hard to get to know well. Individualistic, having no interest in leading or following others.</t>
  </si>
  <si>
    <t>Your Myers-Briggs results show these dominant preferences</t>
  </si>
  <si>
    <t>You are</t>
  </si>
  <si>
    <t>by nature (your Keirseyan Temperament)</t>
  </si>
  <si>
    <t>has your Temperament</t>
  </si>
  <si>
    <t>Your Myers-Briggs results</t>
  </si>
  <si>
    <t xml:space="preserve">    have the symbolic name of the</t>
  </si>
  <si>
    <t xml:space="preserve">         (This is just a name, not a career recommendation)</t>
  </si>
  <si>
    <t>This is a brief summary description of your Myers-Briggs results</t>
  </si>
  <si>
    <t>Your natural</t>
  </si>
  <si>
    <t>personality type matches are</t>
  </si>
  <si>
    <t>Theoretically and statistically, these types get along best with yours, but this could be false with any one person of these types.</t>
  </si>
  <si>
    <t>For more information, please visit http://digitalcitizen.ca/myers-briggs/</t>
  </si>
  <si>
    <t>Please click Print to print out this report (white area), preformatted to fit on a letter sized sheet.</t>
  </si>
  <si>
    <t>If it does not fit, please change the Print Size to 95% or 90%. (Print, Page Setup, Print Tab)</t>
  </si>
  <si>
    <t>Created by Minh Tan</t>
  </si>
  <si>
    <t>This is an enhanced Myers-Briggs test using the best questions from the most popular versions out there: Myers-Briggs Type Indicator, Keirseyan Temperament Sorters I and II and a few others.</t>
  </si>
  <si>
    <t>"Best" questions were determined by how well they referenced real life situations, and asked for "most likely" answers rather than "absolute" answers, as most people are not absolute or just "one way all the time" in their life styles. Questions too similar to each other were also eliminated, although some were kept as in the original tests since they do serve to test a subject's consistency in his/her answers.</t>
  </si>
  <si>
    <t>This test also improved on some of the questions chosen by improving readability of the questions and not allowing ties.</t>
  </si>
  <si>
    <t>Improved readability was achieved by using simpler language. This meant simpler words, fewer idioms or expressions with metaphors and cultural references and bias, and removal of words or idioms with positive or negative connotations. Where any such words or idioms were left for their value, alternative words accompany them to help with readability. The test came in at a lower grade reading level so those for whom English is a foreign language, or those with low literacy levels, should be able to understand the questions and answers better. This will allow more people to do the test and do it more accurately. Extreme care was taken not to alter meanings of the original questions and answer choices, unless to make the meaning clearer.</t>
  </si>
  <si>
    <t>Most versions of the Myers-Briggs tests allowed for "ties" on the results among the Preferences (letter codes). However, nobody is absolutely straight down the middle and it just confuses the outcome. As a result, this test has an odd number of questions for each Preference so no ties can result.</t>
  </si>
  <si>
    <t>The handful of extra questions added cannot skew the results to any appreciable amount.</t>
  </si>
  <si>
    <t>By Minh Tan</t>
  </si>
  <si>
    <t>B</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</si>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</sst>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2"/>
      <color indexed="8"/>
      <name val="Arial"/>
      <family val="2"/>
    </font>
    <font>
      <b/>
      <sz val="12"/>
      <color indexed="8"/>
      <name val="Arial"/>
      <family val="2"/>
    </font>
    <font>
      <u/>
      <sz val="11"/>
      <color theme="10"/>
      <name val="Calibri"/>
      <family val="2"/>
    </font>
    <font>
      <sz val="12"/>
      <color theme="0"/>
      <name val="Arial"/>
      <family val="2"/>
    </font>
    <font>
      <sz val="12"/>
      <color theme="1"/>
      <name val="Arial"/>
      <family val="2"/>
    </font>
    <font>
      <b/>
      <sz val="13"/>
      <color rgb="FF990033"/>
      <name val="Arial"/>
      <family val="2"/>
    </font>
    <font>
      <b/>
      <sz val="24"/>
      <color theme="0"/>
      <name val="Arial"/>
      <family val="2"/>
    </font>
    <font>
      <b/>
      <sz val="24"/>
      <color rgb="FFFFFF00"/>
      <name val="Arial"/>
      <family val="2"/>
    </font>
    <font>
      <sz val="11"/>
      <color theme="1"/>
      <name val="Arial"/>
      <family val="2"/>
    </font>
    <font>
      <b/>
      <sz val="11"/>
      <color theme="1"/>
      <name val="Arial"/>
      <family val="2"/>
    </font>
    <font>
      <b/>
      <sz val="14"/>
      <color theme="1"/>
      <name val="Arial"/>
      <family val="2"/>
    </font>
    <font>
      <b/>
      <i/>
      <sz val="11"/>
      <color theme="0"/>
      <name val="Arial"/>
      <family val="2"/>
    </font>
    <font>
      <b/>
      <i/>
      <u/>
      <sz val="12"/>
      <color theme="10"/>
      <name val="Arial"/>
      <family val="2"/>
    </font>
    <font>
      <b/>
      <sz val="24"/>
      <color theme="1"/>
      <name val="Arial"/>
      <family val="2"/>
    </font>
    <font>
      <b/>
      <sz val="13"/>
      <color theme="1"/>
      <name val="Arial"/>
      <family val="2"/>
    </font>
    <font>
      <b/>
      <sz val="12"/>
      <color theme="0"/>
      <name val="Arial"/>
      <family val="2"/>
    </font>
    <font>
      <b/>
      <i/>
      <sz val="14"/>
      <color theme="1"/>
      <name val="Arial"/>
      <family val="2"/>
    </font>
    <font>
      <b/>
      <sz val="16"/>
      <color theme="1"/>
      <name val="Arial"/>
      <family val="2"/>
    </font>
    <font>
      <b/>
      <i/>
      <sz val="14"/>
      <color rgb="FFFFFF00"/>
      <name val="Arial"/>
      <family val="2"/>
    </font>
    <font>
      <b/>
      <sz val="10"/>
      <color theme="1"/>
      <name val="Arial"/>
      <family val="2"/>
    </font>
    <font>
      <b/>
      <sz val="24"/>
      <color rgb="FF663300"/>
      <name val="Arial"/>
      <family val="2"/>
    </font>
    <font>
      <b/>
      <sz val="24"/>
      <color rgb="FF003300"/>
      <name val="Arial"/>
      <family val="2"/>
    </font>
    <font>
      <b/>
      <sz val="24"/>
      <color rgb="FF990033"/>
      <name val="Arial"/>
      <family val="2"/>
    </font>
    <font>
      <b/>
      <sz val="24"/>
      <color rgb="FF000099"/>
      <name val="Arial"/>
      <family val="2"/>
    </font>
    <font>
      <b/>
      <i/>
      <sz val="12"/>
      <color theme="0"/>
      <name val="Arial"/>
      <family val="2"/>
    </font>
    <font>
      <b/>
      <i/>
      <sz val="11"/>
      <color theme="1"/>
      <name val="Arial"/>
      <family val="2"/>
    </font>
    <font>
      <b/>
      <sz val="36"/>
      <color rgb="FF800000"/>
      <name val="Arial"/>
      <family val="2"/>
    </font>
    <font>
      <b/>
      <sz val="36"/>
      <color theme="1"/>
      <name val="Arial"/>
      <family val="2"/>
    </font>
    <font>
      <i/>
      <sz val="11"/>
      <color theme="1"/>
      <name val="Arial"/>
      <family val="2"/>
    </font>
    <font>
      <i/>
      <sz val="9"/>
      <color theme="1"/>
      <name val="Arial"/>
      <family val="2"/>
    </font>
  </fonts>
  <fills count="14">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99"/>
        <bgColor indexed="64"/>
      </patternFill>
    </fill>
    <fill>
      <patternFill patternType="solid">
        <fgColor rgb="FF99CCFF"/>
        <bgColor indexed="64"/>
      </patternFill>
    </fill>
    <fill>
      <patternFill patternType="solid">
        <fgColor rgb="FFCCCCFF"/>
        <bgColor indexed="64"/>
      </patternFill>
    </fill>
    <fill>
      <patternFill patternType="solid">
        <fgColor rgb="FF99FFCC"/>
        <bgColor indexed="64"/>
      </patternFill>
    </fill>
    <fill>
      <patternFill patternType="solid">
        <fgColor rgb="FFFFCC99"/>
        <bgColor indexed="64"/>
      </patternFill>
    </fill>
    <fill>
      <patternFill patternType="solid">
        <fgColor rgb="FFFFCCFF"/>
        <bgColor indexed="64"/>
      </patternFill>
    </fill>
    <fill>
      <patternFill patternType="solid">
        <fgColor rgb="FF99FF99"/>
        <bgColor indexed="64"/>
      </patternFill>
    </fill>
    <fill>
      <patternFill patternType="solid">
        <fgColor rgb="FF006666"/>
        <bgColor indexed="64"/>
      </patternFill>
    </fill>
    <fill>
      <patternFill patternType="solid">
        <fgColor rgb="FFCCECFF"/>
        <bgColor indexed="64"/>
      </patternFill>
    </fill>
    <fill>
      <patternFill patternType="solid">
        <fgColor rgb="FFCCFF66"/>
        <bgColor indexed="64"/>
      </patternFill>
    </fill>
  </fills>
  <borders count="15">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04">
    <xf numFmtId="0" fontId="0" fillId="0" borderId="0" xfId="0"/>
    <xf numFmtId="0" fontId="4" fillId="2" borderId="0" xfId="0" applyFont="1" applyFill="1" applyAlignment="1">
      <alignment vertical="center"/>
    </xf>
    <xf numFmtId="0" fontId="5" fillId="3" borderId="1" xfId="0" applyFont="1" applyFill="1" applyBorder="1" applyAlignment="1">
      <alignment horizontal="left"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vertical="center"/>
    </xf>
    <xf numFmtId="0" fontId="7" fillId="2" borderId="0" xfId="0" applyFont="1" applyFill="1" applyAlignment="1">
      <alignment horizontal="right" vertical="center"/>
    </xf>
    <xf numFmtId="0" fontId="8" fillId="2" borderId="0" xfId="0" applyFont="1" applyFill="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left" vertical="center"/>
    </xf>
    <xf numFmtId="0" fontId="9" fillId="3" borderId="0" xfId="0" applyFont="1" applyFill="1" applyAlignment="1">
      <alignment vertical="center"/>
    </xf>
    <xf numFmtId="0" fontId="10" fillId="3" borderId="4" xfId="0" applyFont="1" applyFill="1" applyBorder="1" applyAlignment="1">
      <alignment horizontal="center" vertical="center"/>
    </xf>
    <xf numFmtId="0" fontId="11" fillId="3" borderId="0" xfId="0" applyFont="1" applyFill="1" applyAlignment="1">
      <alignment vertical="center"/>
    </xf>
    <xf numFmtId="0" fontId="9" fillId="4" borderId="0" xfId="0" applyFont="1" applyFill="1" applyAlignment="1">
      <alignment vertical="center"/>
    </xf>
    <xf numFmtId="0" fontId="9" fillId="4" borderId="0" xfId="0" applyFont="1" applyFill="1" applyAlignment="1">
      <alignment vertical="center" wrapText="1"/>
    </xf>
    <xf numFmtId="0" fontId="9" fillId="2" borderId="0" xfId="0" applyFont="1" applyFill="1" applyAlignment="1">
      <alignment vertical="center"/>
    </xf>
    <xf numFmtId="0" fontId="9" fillId="2" borderId="0" xfId="0" applyFont="1" applyFill="1" applyAlignment="1">
      <alignment vertical="center" wrapText="1"/>
    </xf>
    <xf numFmtId="0" fontId="12" fillId="2" borderId="0" xfId="0" applyFont="1" applyFill="1" applyAlignment="1">
      <alignment vertical="center"/>
    </xf>
    <xf numFmtId="0" fontId="5" fillId="2" borderId="0" xfId="0" applyFont="1" applyFill="1" applyAlignment="1">
      <alignment vertical="center"/>
    </xf>
    <xf numFmtId="0" fontId="10" fillId="3" borderId="0" xfId="0" applyFont="1" applyFill="1" applyAlignment="1">
      <alignment horizontal="center" vertical="center"/>
    </xf>
    <xf numFmtId="0" fontId="13" fillId="3" borderId="0" xfId="1" applyFont="1" applyFill="1" applyBorder="1" applyAlignment="1" applyProtection="1">
      <alignment horizontal="left" vertical="center"/>
    </xf>
    <xf numFmtId="0" fontId="14" fillId="2" borderId="0" xfId="0" applyFont="1" applyFill="1" applyAlignment="1">
      <alignment horizontal="center" vertical="center"/>
    </xf>
    <xf numFmtId="0" fontId="15" fillId="2" borderId="0" xfId="0" applyFont="1" applyFill="1" applyAlignment="1">
      <alignment vertical="center"/>
    </xf>
    <xf numFmtId="0" fontId="14" fillId="2" borderId="0" xfId="0" applyFont="1" applyFill="1" applyAlignment="1">
      <alignment horizontal="right" vertical="center"/>
    </xf>
    <xf numFmtId="0" fontId="9" fillId="3" borderId="0" xfId="0" applyFont="1" applyFill="1" applyAlignment="1">
      <alignment vertical="center" wrapText="1"/>
    </xf>
    <xf numFmtId="0" fontId="9" fillId="3" borderId="0" xfId="0" applyFont="1" applyFill="1"/>
    <xf numFmtId="0" fontId="16" fillId="2" borderId="0" xfId="0" applyFont="1" applyFill="1" applyAlignment="1">
      <alignment horizontal="right" vertical="center"/>
    </xf>
    <xf numFmtId="0" fontId="15" fillId="2" borderId="0" xfId="0" applyFont="1" applyFill="1" applyAlignment="1">
      <alignment horizontal="left" vertical="center"/>
    </xf>
    <xf numFmtId="0" fontId="16" fillId="2" borderId="0" xfId="0" applyFont="1" applyFill="1" applyAlignment="1">
      <alignment horizontal="left" vertical="center"/>
    </xf>
    <xf numFmtId="0" fontId="17" fillId="3" borderId="0" xfId="0" applyFont="1" applyFill="1" applyAlignment="1">
      <alignment vertical="center"/>
    </xf>
    <xf numFmtId="0" fontId="17" fillId="3" borderId="0" xfId="0" applyFont="1" applyFill="1" applyAlignment="1">
      <alignment horizontal="center" vertical="center"/>
    </xf>
    <xf numFmtId="0" fontId="9" fillId="2" borderId="2" xfId="0" applyFont="1" applyFill="1" applyBorder="1" applyAlignment="1">
      <alignment vertical="center"/>
    </xf>
    <xf numFmtId="0" fontId="4" fillId="2" borderId="0" xfId="0" applyFont="1" applyFill="1" applyAlignment="1">
      <alignment horizontal="left" vertical="center"/>
    </xf>
    <xf numFmtId="0" fontId="2" fillId="3" borderId="3" xfId="0" applyFont="1" applyFill="1" applyBorder="1" applyAlignment="1">
      <alignment horizontal="left" vertical="center"/>
    </xf>
    <xf numFmtId="0" fontId="6" fillId="3" borderId="4" xfId="0" applyFont="1" applyFill="1" applyBorder="1" applyAlignment="1">
      <alignment vertical="center"/>
    </xf>
    <xf numFmtId="0" fontId="6" fillId="3" borderId="0" xfId="0" applyFont="1" applyFill="1" applyAlignment="1">
      <alignment vertical="center"/>
    </xf>
    <xf numFmtId="0" fontId="6" fillId="3" borderId="5" xfId="0" applyFont="1" applyFill="1" applyBorder="1" applyAlignment="1">
      <alignment vertical="center"/>
    </xf>
    <xf numFmtId="0" fontId="7" fillId="2" borderId="2" xfId="0" applyFont="1" applyFill="1" applyBorder="1" applyAlignment="1">
      <alignment horizontal="right" vertical="center"/>
    </xf>
    <xf numFmtId="0" fontId="5" fillId="2" borderId="0" xfId="0" applyFont="1" applyFill="1" applyAlignment="1">
      <alignment horizontal="right" vertical="center"/>
    </xf>
    <xf numFmtId="0" fontId="5" fillId="2" borderId="0" xfId="0" applyFont="1" applyFill="1" applyAlignment="1">
      <alignment horizontal="center" vertical="center"/>
    </xf>
    <xf numFmtId="9" fontId="5" fillId="2" borderId="0" xfId="0" applyNumberFormat="1" applyFont="1" applyFill="1" applyAlignment="1">
      <alignment vertical="center"/>
    </xf>
    <xf numFmtId="0" fontId="18" fillId="2" borderId="0" xfId="0" applyFont="1" applyFill="1" applyAlignment="1">
      <alignment vertical="center"/>
    </xf>
    <xf numFmtId="9" fontId="18" fillId="2" borderId="0" xfId="0" applyNumberFormat="1" applyFont="1" applyFill="1" applyAlignment="1">
      <alignment vertical="center"/>
    </xf>
    <xf numFmtId="0" fontId="6" fillId="3" borderId="6" xfId="0" applyFont="1" applyFill="1" applyBorder="1" applyAlignment="1">
      <alignment vertical="center"/>
    </xf>
    <xf numFmtId="0" fontId="6" fillId="3" borderId="7" xfId="0" applyFont="1" applyFill="1" applyBorder="1" applyAlignment="1">
      <alignment vertical="center"/>
    </xf>
    <xf numFmtId="0" fontId="6" fillId="3" borderId="8" xfId="0" applyFont="1" applyFill="1" applyBorder="1" applyAlignment="1">
      <alignment vertical="center"/>
    </xf>
    <xf numFmtId="0" fontId="10" fillId="3" borderId="0" xfId="0" applyFont="1" applyFill="1" applyAlignment="1">
      <alignment vertical="center" wrapText="1"/>
    </xf>
    <xf numFmtId="0" fontId="17" fillId="5" borderId="0" xfId="0" applyFont="1" applyFill="1" applyAlignment="1">
      <alignment horizontal="center" vertical="center"/>
    </xf>
    <xf numFmtId="0" fontId="17" fillId="6" borderId="0" xfId="0" applyFont="1" applyFill="1" applyAlignment="1">
      <alignment horizontal="center" vertical="center"/>
    </xf>
    <xf numFmtId="9" fontId="10" fillId="3" borderId="0" xfId="0" applyNumberFormat="1" applyFont="1" applyFill="1" applyAlignment="1">
      <alignment horizontal="center" vertical="center"/>
    </xf>
    <xf numFmtId="0" fontId="19" fillId="2" borderId="0" xfId="0" applyFont="1" applyFill="1" applyAlignment="1">
      <alignment horizontal="left" vertical="center"/>
    </xf>
    <xf numFmtId="0" fontId="14" fillId="2" borderId="0" xfId="0" applyFont="1" applyFill="1" applyAlignment="1" applyProtection="1">
      <alignment horizontal="right" vertical="center"/>
      <protection locked="0"/>
    </xf>
    <xf numFmtId="0" fontId="20" fillId="7" borderId="9" xfId="0" applyFont="1" applyFill="1" applyBorder="1" applyAlignment="1">
      <alignment vertical="center"/>
    </xf>
    <xf numFmtId="0" fontId="20" fillId="8" borderId="9" xfId="0" applyFont="1" applyFill="1" applyBorder="1" applyAlignment="1">
      <alignment vertical="center"/>
    </xf>
    <xf numFmtId="0" fontId="20" fillId="5" borderId="9" xfId="0" applyFont="1" applyFill="1" applyBorder="1" applyAlignment="1">
      <alignment vertical="center"/>
    </xf>
    <xf numFmtId="0" fontId="20" fillId="9" borderId="9" xfId="0" applyFont="1" applyFill="1" applyBorder="1" applyAlignment="1">
      <alignment vertical="center"/>
    </xf>
    <xf numFmtId="0" fontId="25" fillId="2" borderId="0" xfId="0" applyFont="1" applyFill="1" applyAlignment="1">
      <alignment horizontal="left" vertical="center" wrapText="1"/>
    </xf>
    <xf numFmtId="0" fontId="7" fillId="11" borderId="2" xfId="0" applyFont="1" applyFill="1" applyBorder="1" applyAlignment="1">
      <alignment horizontal="center" vertical="center"/>
    </xf>
    <xf numFmtId="0" fontId="14" fillId="10" borderId="10" xfId="0" applyFont="1" applyFill="1" applyBorder="1" applyAlignment="1" applyProtection="1">
      <alignment horizontal="center" vertical="center"/>
      <protection locked="0"/>
    </xf>
    <xf numFmtId="0" fontId="14" fillId="10" borderId="11" xfId="0" applyFont="1" applyFill="1" applyBorder="1" applyAlignment="1" applyProtection="1">
      <alignment horizontal="center" vertical="center"/>
      <protection locked="0"/>
    </xf>
    <xf numFmtId="0" fontId="14" fillId="10" borderId="12" xfId="0" applyFont="1" applyFill="1" applyBorder="1" applyAlignment="1" applyProtection="1">
      <alignment horizontal="center" vertical="center"/>
      <protection locked="0"/>
    </xf>
    <xf numFmtId="0" fontId="16" fillId="2" borderId="7" xfId="0" applyFont="1" applyFill="1" applyBorder="1" applyAlignment="1">
      <alignment horizontal="center" vertical="center" wrapText="1"/>
    </xf>
    <xf numFmtId="0" fontId="23" fillId="5" borderId="10" xfId="0" applyFont="1" applyFill="1" applyBorder="1" applyAlignment="1" applyProtection="1">
      <alignment horizontal="center" vertical="center"/>
      <protection locked="0"/>
    </xf>
    <xf numFmtId="0" fontId="23" fillId="5" borderId="11" xfId="0" applyFont="1" applyFill="1" applyBorder="1" applyAlignment="1" applyProtection="1">
      <alignment horizontal="center" vertical="center"/>
      <protection locked="0"/>
    </xf>
    <xf numFmtId="0" fontId="23" fillId="5" borderId="12" xfId="0" applyFont="1" applyFill="1" applyBorder="1" applyAlignment="1" applyProtection="1">
      <alignment horizontal="center" vertical="center"/>
      <protection locked="0"/>
    </xf>
    <xf numFmtId="0" fontId="24" fillId="9" borderId="10" xfId="0" applyFont="1" applyFill="1" applyBorder="1" applyAlignment="1" applyProtection="1">
      <alignment horizontal="center" vertical="center"/>
      <protection locked="0"/>
    </xf>
    <xf numFmtId="0" fontId="24" fillId="9" borderId="11" xfId="0" applyFont="1" applyFill="1" applyBorder="1" applyAlignment="1" applyProtection="1">
      <alignment horizontal="center" vertical="center"/>
      <protection locked="0"/>
    </xf>
    <xf numFmtId="0" fontId="24" fillId="9" borderId="12" xfId="0" applyFont="1" applyFill="1" applyBorder="1" applyAlignment="1" applyProtection="1">
      <alignment horizontal="center" vertical="center"/>
      <protection locked="0"/>
    </xf>
    <xf numFmtId="0" fontId="21" fillId="6" borderId="10" xfId="0" applyFont="1" applyFill="1" applyBorder="1" applyAlignment="1" applyProtection="1">
      <alignment horizontal="center" vertical="center"/>
      <protection locked="0"/>
    </xf>
    <xf numFmtId="0" fontId="21" fillId="6" borderId="11" xfId="0" applyFont="1" applyFill="1" applyBorder="1" applyAlignment="1" applyProtection="1">
      <alignment horizontal="center" vertical="center"/>
      <protection locked="0"/>
    </xf>
    <xf numFmtId="0" fontId="21" fillId="6" borderId="12" xfId="0" applyFont="1" applyFill="1" applyBorder="1" applyAlignment="1" applyProtection="1">
      <alignment horizontal="center" vertical="center"/>
      <protection locked="0"/>
    </xf>
    <xf numFmtId="0" fontId="22" fillId="8" borderId="10" xfId="0" applyFont="1" applyFill="1" applyBorder="1" applyAlignment="1" applyProtection="1">
      <alignment horizontal="center" vertical="center"/>
      <protection locked="0"/>
    </xf>
    <xf numFmtId="0" fontId="22" fillId="8" borderId="11" xfId="0" applyFont="1" applyFill="1" applyBorder="1" applyAlignment="1" applyProtection="1">
      <alignment horizontal="center" vertical="center"/>
      <protection locked="0"/>
    </xf>
    <xf numFmtId="0" fontId="22" fillId="8" borderId="12" xfId="0" applyFont="1" applyFill="1" applyBorder="1" applyAlignment="1" applyProtection="1">
      <alignment horizontal="center" vertical="center"/>
      <protection locked="0"/>
    </xf>
    <xf numFmtId="0" fontId="29" fillId="3" borderId="0" xfId="0" applyFont="1" applyFill="1" applyAlignment="1">
      <alignment horizontal="left" vertical="top" wrapText="1"/>
    </xf>
    <xf numFmtId="0" fontId="28" fillId="5" borderId="10" xfId="0" applyFont="1" applyFill="1" applyBorder="1" applyAlignment="1">
      <alignment horizontal="center" vertical="center"/>
    </xf>
    <xf numFmtId="0" fontId="28" fillId="5" borderId="12" xfId="0" applyFont="1" applyFill="1" applyBorder="1" applyAlignment="1">
      <alignment horizontal="center" vertical="center"/>
    </xf>
    <xf numFmtId="0" fontId="27" fillId="9" borderId="10" xfId="0" applyFont="1" applyFill="1" applyBorder="1" applyAlignment="1">
      <alignment horizontal="center" vertical="center"/>
    </xf>
    <xf numFmtId="0" fontId="27" fillId="9" borderId="12" xfId="0" applyFont="1" applyFill="1" applyBorder="1" applyAlignment="1">
      <alignment horizontal="center" vertical="center"/>
    </xf>
    <xf numFmtId="0" fontId="17" fillId="6" borderId="0" xfId="0" applyFont="1" applyFill="1" applyAlignment="1">
      <alignment horizontal="center" vertical="center"/>
    </xf>
    <xf numFmtId="9" fontId="10" fillId="3" borderId="0" xfId="0" applyNumberFormat="1" applyFont="1" applyFill="1" applyAlignment="1">
      <alignment horizontal="center" vertical="center"/>
    </xf>
    <xf numFmtId="0" fontId="10" fillId="3" borderId="0" xfId="0" applyFont="1" applyFill="1" applyAlignment="1">
      <alignment horizontal="center" vertical="center"/>
    </xf>
    <xf numFmtId="0" fontId="20" fillId="7" borderId="13" xfId="0" applyFont="1" applyFill="1" applyBorder="1" applyAlignment="1">
      <alignment horizontal="left" vertical="center"/>
    </xf>
    <xf numFmtId="0" fontId="20" fillId="7" borderId="14" xfId="0" applyFont="1" applyFill="1" applyBorder="1" applyAlignment="1">
      <alignment horizontal="left" vertical="center"/>
    </xf>
    <xf numFmtId="0" fontId="20" fillId="8" borderId="13" xfId="0" applyFont="1" applyFill="1" applyBorder="1" applyAlignment="1">
      <alignment horizontal="left" vertical="center"/>
    </xf>
    <xf numFmtId="0" fontId="20" fillId="8" borderId="14" xfId="0" applyFont="1" applyFill="1" applyBorder="1" applyAlignment="1">
      <alignment horizontal="left" vertical="center"/>
    </xf>
    <xf numFmtId="0" fontId="20" fillId="5" borderId="13" xfId="0" applyFont="1" applyFill="1" applyBorder="1" applyAlignment="1">
      <alignment horizontal="left" vertical="center"/>
    </xf>
    <xf numFmtId="0" fontId="20" fillId="5" borderId="14" xfId="0" applyFont="1" applyFill="1" applyBorder="1" applyAlignment="1">
      <alignment horizontal="left" vertical="center"/>
    </xf>
    <xf numFmtId="0" fontId="30" fillId="3" borderId="0" xfId="0" applyFont="1" applyFill="1" applyAlignment="1">
      <alignment horizontal="center" vertical="center" wrapText="1"/>
    </xf>
    <xf numFmtId="0" fontId="17" fillId="13" borderId="0" xfId="0" applyFont="1" applyFill="1" applyAlignment="1">
      <alignment horizontal="center" vertical="center"/>
    </xf>
    <xf numFmtId="0" fontId="17" fillId="5" borderId="0" xfId="0" applyFont="1" applyFill="1" applyAlignment="1">
      <alignment horizontal="center" vertical="center"/>
    </xf>
    <xf numFmtId="0" fontId="26" fillId="4" borderId="0" xfId="0" applyFont="1" applyFill="1" applyAlignment="1">
      <alignment horizontal="left" vertical="center" wrapText="1"/>
    </xf>
    <xf numFmtId="0" fontId="27" fillId="10" borderId="6" xfId="0" applyFont="1" applyFill="1" applyBorder="1" applyAlignment="1">
      <alignment horizontal="center" vertical="center"/>
    </xf>
    <xf numFmtId="0" fontId="27" fillId="10" borderId="1" xfId="0" applyFont="1" applyFill="1" applyBorder="1" applyAlignment="1">
      <alignment horizontal="center" vertical="center"/>
    </xf>
    <xf numFmtId="0" fontId="27" fillId="10" borderId="8" xfId="0" applyFont="1" applyFill="1" applyBorder="1" applyAlignment="1">
      <alignment horizontal="center" vertical="center"/>
    </xf>
    <xf numFmtId="0" fontId="27" fillId="10" borderId="3" xfId="0" applyFont="1" applyFill="1" applyBorder="1" applyAlignment="1">
      <alignment horizontal="center" vertical="center"/>
    </xf>
    <xf numFmtId="0" fontId="10" fillId="3" borderId="4" xfId="0" applyFont="1" applyFill="1" applyBorder="1" applyAlignment="1">
      <alignment horizontal="center" vertical="center"/>
    </xf>
    <xf numFmtId="0" fontId="28" fillId="8" borderId="10" xfId="0" applyFont="1" applyFill="1" applyBorder="1" applyAlignment="1">
      <alignment horizontal="center" vertical="center"/>
    </xf>
    <xf numFmtId="0" fontId="28" fillId="8" borderId="12" xfId="0" applyFont="1" applyFill="1" applyBorder="1" applyAlignment="1">
      <alignment horizontal="center" vertical="center"/>
    </xf>
    <xf numFmtId="0" fontId="20" fillId="9" borderId="13" xfId="0" applyFont="1" applyFill="1" applyBorder="1" applyAlignment="1">
      <alignment horizontal="left" vertical="center"/>
    </xf>
    <xf numFmtId="0" fontId="20" fillId="9" borderId="14" xfId="0" applyFont="1" applyFill="1" applyBorder="1" applyAlignment="1">
      <alignment horizontal="left" vertical="center"/>
    </xf>
    <xf numFmtId="0" fontId="9" fillId="3" borderId="0" xfId="0" applyFont="1" applyFill="1" applyAlignment="1">
      <alignment horizontal="left" vertical="center"/>
    </xf>
    <xf numFmtId="0" fontId="17" fillId="12" borderId="0" xfId="0" applyFont="1" applyFill="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digitalcitizen.ca/myers-brigg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digitalcitizen.ca/myers-brig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439"/>
  <sheetViews>
    <sheetView tabSelected="1" topLeftCell="A286" zoomScaleNormal="100" zoomScaleSheetLayoutView="50" workbookViewId="0">
      <selection activeCell="A301" sqref="A301"/>
    </sheetView>
  </sheetViews>
  <sheetFormatPr defaultColWidth="9.109375" defaultRowHeight="30" x14ac:dyDescent="0.3"/>
  <cols>
    <col min="1" max="1" width="10.6640625" style="7" customWidth="1"/>
    <col min="2" max="2" width="2.109375" style="6" customWidth="1"/>
    <col min="3" max="3" width="62.88671875" style="5" customWidth="1"/>
    <col min="4" max="4" width="10.6640625" style="1" customWidth="1"/>
    <col min="5" max="5" width="23.33203125" style="1" customWidth="1"/>
    <col min="6" max="6" width="10.44140625" style="19" bestFit="1" customWidth="1"/>
    <col min="7" max="7" width="15.109375" style="19" customWidth="1"/>
    <col min="8" max="8" width="12.109375" style="19" customWidth="1"/>
    <col min="9" max="9" width="9.109375" style="19"/>
    <col min="10" max="10" width="10.44140625" style="19" bestFit="1" customWidth="1"/>
    <col min="11" max="32" width="9.109375" style="19"/>
    <col min="33" max="36" width="9.109375" style="1"/>
    <col min="37" max="40" width="9.109375" style="19"/>
    <col min="41" max="16384" width="9.109375" style="1"/>
  </cols>
  <sheetData>
    <row r="1" spans="1:13" ht="37.5" customHeight="1" x14ac:dyDescent="0.3">
      <c r="A1" s="8" t="s">
        <v>0</v>
      </c>
      <c r="F1" s="39"/>
      <c r="G1" s="39"/>
      <c r="H1" s="39"/>
      <c r="I1" s="39"/>
      <c r="J1" s="39"/>
      <c r="K1" s="39"/>
      <c r="L1" s="39"/>
      <c r="M1" s="39"/>
    </row>
    <row r="2" spans="1:13" ht="75" customHeight="1" x14ac:dyDescent="0.3">
      <c r="A2" s="57" t="s">
        <v>1</v>
      </c>
      <c r="B2" s="57"/>
      <c r="C2" s="57"/>
      <c r="D2" s="57"/>
      <c r="F2" s="39"/>
      <c r="G2" s="39"/>
      <c r="H2" s="39"/>
      <c r="I2" s="39"/>
      <c r="J2" s="39"/>
      <c r="K2" s="39"/>
      <c r="L2" s="39"/>
      <c r="M2" s="39"/>
    </row>
    <row r="3" spans="1:13" ht="36" customHeight="1" thickBot="1" x14ac:dyDescent="0.35"/>
    <row r="4" spans="1:13" ht="18" customHeight="1" x14ac:dyDescent="0.3">
      <c r="A4" s="58">
        <v>1</v>
      </c>
      <c r="B4" s="35" t="s">
        <v>2</v>
      </c>
      <c r="C4" s="2"/>
      <c r="D4" s="63" t="s">
        <v>333</v>
      </c>
      <c r="E4" s="62" t="str">
        <f>IF(AND(D4&lt;&gt;"a",D4&lt;&gt;"b",D4&lt;&gt;""), "Please enter A or B for your answer", "")</f>
        <v/>
      </c>
      <c r="F4" s="19">
        <f>IF(AND($E7=0,$D4="a"), 1, 0)</f>
        <v>0</v>
      </c>
      <c r="G4" s="19">
        <f>IF(AND($E7=0,$D4="b"), 1, 0)</f>
        <v>1</v>
      </c>
    </row>
    <row r="5" spans="1:13" ht="18" customHeight="1" x14ac:dyDescent="0.3">
      <c r="A5" s="58"/>
      <c r="B5" s="36"/>
      <c r="C5" s="10" t="s">
        <v>3</v>
      </c>
      <c r="D5" s="64"/>
      <c r="E5" s="62"/>
    </row>
    <row r="6" spans="1:13" ht="18" customHeight="1" thickBot="1" x14ac:dyDescent="0.35">
      <c r="A6" s="58"/>
      <c r="B6" s="37"/>
      <c r="C6" s="9" t="s">
        <v>4</v>
      </c>
      <c r="D6" s="65"/>
      <c r="E6" s="62"/>
      <c r="F6" s="40"/>
    </row>
    <row r="7" spans="1:13" ht="42" customHeight="1" thickBot="1" x14ac:dyDescent="0.35">
      <c r="A7" s="38"/>
      <c r="E7" s="19">
        <f>IF(OR(D4="a",D4="b"),0,"")</f>
        <v>0</v>
      </c>
    </row>
    <row r="8" spans="1:13" ht="18" customHeight="1" x14ac:dyDescent="0.3">
      <c r="A8" s="58">
        <v>2</v>
      </c>
      <c r="B8" s="35" t="s">
        <v>5</v>
      </c>
      <c r="C8" s="2"/>
      <c r="D8" s="66" t="s">
        <v>334</v>
      </c>
      <c r="E8" s="62" t="str">
        <f>IF(AND(D8&lt;&gt;"a",D8&lt;&gt;"b",D8&lt;&gt;""), "Please enter A or B for your answer", "")</f>
        <v/>
      </c>
      <c r="H8" s="19">
        <f>IF(AND($E11=0,$D8="a"), 1, 0)</f>
        <v>1</v>
      </c>
      <c r="I8" s="19">
        <f>IF(AND($E11=0,$D8="b"), 1, 0)</f>
        <v>0</v>
      </c>
    </row>
    <row r="9" spans="1:13" ht="18" customHeight="1" x14ac:dyDescent="0.3">
      <c r="A9" s="58"/>
      <c r="B9" s="36"/>
      <c r="C9" s="10" t="s">
        <v>6</v>
      </c>
      <c r="D9" s="67"/>
      <c r="E9" s="62"/>
    </row>
    <row r="10" spans="1:13" ht="18" customHeight="1" thickBot="1" x14ac:dyDescent="0.35">
      <c r="A10" s="58"/>
      <c r="B10" s="37"/>
      <c r="C10" s="9" t="s">
        <v>7</v>
      </c>
      <c r="D10" s="68"/>
      <c r="E10" s="62"/>
    </row>
    <row r="11" spans="1:13" ht="42" customHeight="1" thickBot="1" x14ac:dyDescent="0.35">
      <c r="A11" s="38"/>
      <c r="E11" s="19">
        <f>IF(OR(D8="a",D8="b"),0,"")</f>
        <v>0</v>
      </c>
    </row>
    <row r="12" spans="1:13" ht="18" customHeight="1" x14ac:dyDescent="0.3">
      <c r="A12" s="58">
        <v>3</v>
      </c>
      <c r="B12" s="35" t="s">
        <v>8</v>
      </c>
      <c r="C12" s="2"/>
      <c r="D12" s="72" t="s">
        <v>334</v>
      </c>
      <c r="E12" s="62" t="str">
        <f>IF(AND(D12&lt;&gt;"a",D12&lt;&gt;"b",D12&lt;&gt;""), "Please enter A or B for your answer", "")</f>
        <v/>
      </c>
      <c r="H12" s="19">
        <f>IF(AND($E15=0,$D12="a"), 1, 0)</f>
        <v>1</v>
      </c>
      <c r="I12" s="19">
        <f>IF(AND($E15=0,$D12="b"), 1, 0)</f>
        <v>0</v>
      </c>
    </row>
    <row r="13" spans="1:13" ht="18" customHeight="1" x14ac:dyDescent="0.3">
      <c r="A13" s="58"/>
      <c r="B13" s="36"/>
      <c r="C13" s="10" t="s">
        <v>9</v>
      </c>
      <c r="D13" s="73"/>
      <c r="E13" s="62"/>
    </row>
    <row r="14" spans="1:13" ht="18" customHeight="1" thickBot="1" x14ac:dyDescent="0.35">
      <c r="A14" s="58"/>
      <c r="B14" s="37"/>
      <c r="C14" s="9" t="s">
        <v>10</v>
      </c>
      <c r="D14" s="74"/>
      <c r="E14" s="62"/>
    </row>
    <row r="15" spans="1:13" ht="42" customHeight="1" thickBot="1" x14ac:dyDescent="0.35">
      <c r="A15" s="38"/>
      <c r="E15" s="19">
        <f>IF(OR(D12="a",D12="b"),0,"")</f>
        <v>0</v>
      </c>
    </row>
    <row r="16" spans="1:13" ht="18" customHeight="1" x14ac:dyDescent="0.3">
      <c r="A16" s="58">
        <v>4</v>
      </c>
      <c r="B16" s="35" t="s">
        <v>11</v>
      </c>
      <c r="C16" s="2"/>
      <c r="D16" s="59" t="s">
        <v>334</v>
      </c>
      <c r="E16" s="62" t="str">
        <f>IF(AND(D16&lt;&gt;"a",D16&lt;&gt;"b",D16&lt;&gt;""), "Please enter A or B for your answer", "")</f>
        <v/>
      </c>
      <c r="J16" s="19">
        <f>IF(AND($E19=0,$D16="a"), 1, 0)</f>
        <v>1</v>
      </c>
      <c r="K16" s="19">
        <f>IF(AND($E19=0,$D16="b"), 1, 0)</f>
        <v>0</v>
      </c>
    </row>
    <row r="17" spans="1:13" ht="18" customHeight="1" x14ac:dyDescent="0.3">
      <c r="A17" s="58"/>
      <c r="B17" s="36"/>
      <c r="C17" s="10" t="s">
        <v>12</v>
      </c>
      <c r="D17" s="60"/>
      <c r="E17" s="62"/>
    </row>
    <row r="18" spans="1:13" ht="18" customHeight="1" thickBot="1" x14ac:dyDescent="0.35">
      <c r="A18" s="58"/>
      <c r="B18" s="37"/>
      <c r="C18" s="9" t="s">
        <v>13</v>
      </c>
      <c r="D18" s="61"/>
      <c r="E18" s="62"/>
    </row>
    <row r="19" spans="1:13" ht="42" customHeight="1" thickBot="1" x14ac:dyDescent="0.35">
      <c r="A19" s="38"/>
      <c r="E19" s="19">
        <f>IF(OR(D16="a",D16="b"),0,"")</f>
        <v>0</v>
      </c>
    </row>
    <row r="20" spans="1:13" ht="18" customHeight="1" x14ac:dyDescent="0.3">
      <c r="A20" s="58">
        <v>5</v>
      </c>
      <c r="B20" s="35" t="s">
        <v>14</v>
      </c>
      <c r="C20" s="2"/>
      <c r="D20" s="69" t="s">
        <v>334</v>
      </c>
      <c r="E20" s="62" t="str">
        <f>IF(AND(D20&lt;&gt;"a",D20&lt;&gt;"b",D20&lt;&gt;""), "Please enter A or B for your answer", "")</f>
        <v/>
      </c>
      <c r="J20" s="19">
        <f>IF(AND($E23=0,$D20="a"), 1, 0)</f>
        <v>1</v>
      </c>
      <c r="K20" s="19">
        <f>IF(AND($E23=0,$D20="b"), 1, 0)</f>
        <v>0</v>
      </c>
    </row>
    <row r="21" spans="1:13" ht="18" customHeight="1" x14ac:dyDescent="0.3">
      <c r="A21" s="58"/>
      <c r="B21" s="36"/>
      <c r="C21" s="10" t="s">
        <v>15</v>
      </c>
      <c r="D21" s="70"/>
      <c r="E21" s="62"/>
    </row>
    <row r="22" spans="1:13" ht="18" customHeight="1" thickBot="1" x14ac:dyDescent="0.35">
      <c r="A22" s="58"/>
      <c r="B22" s="37"/>
      <c r="C22" s="9" t="s">
        <v>16</v>
      </c>
      <c r="D22" s="71"/>
      <c r="E22" s="62"/>
    </row>
    <row r="23" spans="1:13" ht="42" customHeight="1" thickBot="1" x14ac:dyDescent="0.35">
      <c r="A23" s="38"/>
      <c r="E23" s="19">
        <f>IF(OR(D20="a",D20="b"),0,"")</f>
        <v>0</v>
      </c>
    </row>
    <row r="24" spans="1:13" ht="18" customHeight="1" x14ac:dyDescent="0.3">
      <c r="A24" s="58">
        <v>6</v>
      </c>
      <c r="B24" s="35" t="s">
        <v>17</v>
      </c>
      <c r="C24" s="2"/>
      <c r="D24" s="63" t="s">
        <v>334</v>
      </c>
      <c r="E24" s="62" t="str">
        <f>IF(AND(D24&lt;&gt;"a",D24&lt;&gt;"b",D24&lt;&gt;""), "Please enter A or B for your answer", "")</f>
        <v/>
      </c>
      <c r="L24" s="19">
        <f>IF(AND($E27=0,$D24="a"), 1, 0)</f>
        <v>1</v>
      </c>
      <c r="M24" s="19">
        <f>IF(AND($E27=0,$D24="b"), 1, 0)</f>
        <v>0</v>
      </c>
    </row>
    <row r="25" spans="1:13" ht="18" customHeight="1" x14ac:dyDescent="0.3">
      <c r="A25" s="58"/>
      <c r="B25" s="36"/>
      <c r="C25" s="3" t="s">
        <v>18</v>
      </c>
      <c r="D25" s="64"/>
      <c r="E25" s="62"/>
    </row>
    <row r="26" spans="1:13" ht="18" customHeight="1" thickBot="1" x14ac:dyDescent="0.35">
      <c r="A26" s="58"/>
      <c r="B26" s="37"/>
      <c r="C26" s="4" t="s">
        <v>19</v>
      </c>
      <c r="D26" s="65"/>
      <c r="E26" s="62"/>
    </row>
    <row r="27" spans="1:13" ht="42" customHeight="1" thickBot="1" x14ac:dyDescent="0.35">
      <c r="A27" s="38"/>
      <c r="E27" s="19">
        <f>IF(OR(D24="a",D24="b"),0,"")</f>
        <v>0</v>
      </c>
    </row>
    <row r="28" spans="1:13" ht="18" customHeight="1" x14ac:dyDescent="0.3">
      <c r="A28" s="58">
        <v>7</v>
      </c>
      <c r="B28" s="35" t="s">
        <v>20</v>
      </c>
      <c r="C28" s="2"/>
      <c r="D28" s="66" t="s">
        <v>333</v>
      </c>
      <c r="E28" s="62" t="str">
        <f>IF(AND(D28&lt;&gt;"a",D28&lt;&gt;"b",D28&lt;&gt;""), "Please enter A or B for your answer", "")</f>
        <v/>
      </c>
      <c r="L28" s="19">
        <f>IF(AND($E31=0,$D28="a"), 1, 0)</f>
        <v>0</v>
      </c>
      <c r="M28" s="19">
        <f>IF(AND($E31=0,$D28="b"), 1, 0)</f>
        <v>1</v>
      </c>
    </row>
    <row r="29" spans="1:13" ht="18" customHeight="1" x14ac:dyDescent="0.3">
      <c r="A29" s="58"/>
      <c r="B29" s="36"/>
      <c r="C29" s="3" t="s">
        <v>21</v>
      </c>
      <c r="D29" s="67"/>
      <c r="E29" s="62"/>
    </row>
    <row r="30" spans="1:13" ht="18" customHeight="1" thickBot="1" x14ac:dyDescent="0.35">
      <c r="A30" s="58"/>
      <c r="B30" s="37"/>
      <c r="C30" s="9" t="s">
        <v>22</v>
      </c>
      <c r="D30" s="68"/>
      <c r="E30" s="62"/>
    </row>
    <row r="31" spans="1:13" ht="42" customHeight="1" thickBot="1" x14ac:dyDescent="0.35">
      <c r="A31" s="38"/>
      <c r="E31" s="19">
        <f>IF(OR(D28="a",D28="b"),0,"")</f>
        <v>0</v>
      </c>
    </row>
    <row r="32" spans="1:13" ht="18" customHeight="1" x14ac:dyDescent="0.3">
      <c r="A32" s="58">
        <v>8</v>
      </c>
      <c r="B32" s="44" t="s">
        <v>23</v>
      </c>
      <c r="C32" s="2"/>
      <c r="D32" s="72" t="s">
        <v>334</v>
      </c>
      <c r="E32" s="62" t="str">
        <f>IF(AND(D32&lt;&gt;"a",D32&lt;&gt;"b",D32&lt;&gt;""), "Please enter A or B for your answer", "")</f>
        <v/>
      </c>
      <c r="F32" s="19">
        <f>IF(AND($E35=0,$D32="a"), 1, 0)</f>
        <v>1</v>
      </c>
      <c r="G32" s="19">
        <f>IF(AND($E35=0,$D32="b"), 1, 0)</f>
        <v>0</v>
      </c>
    </row>
    <row r="33" spans="1:11" ht="18" customHeight="1" x14ac:dyDescent="0.3">
      <c r="A33" s="58"/>
      <c r="B33" s="45"/>
      <c r="C33" s="3" t="s">
        <v>24</v>
      </c>
      <c r="D33" s="73"/>
      <c r="E33" s="62"/>
    </row>
    <row r="34" spans="1:11" ht="18" customHeight="1" thickBot="1" x14ac:dyDescent="0.35">
      <c r="A34" s="58"/>
      <c r="B34" s="46"/>
      <c r="C34" s="4" t="s">
        <v>25</v>
      </c>
      <c r="D34" s="74"/>
      <c r="E34" s="62"/>
      <c r="F34" s="40"/>
    </row>
    <row r="35" spans="1:11" ht="42" customHeight="1" thickBot="1" x14ac:dyDescent="0.35">
      <c r="A35" s="38"/>
      <c r="E35" s="19">
        <f>IF(OR(D32="a",D32="b"),0,"")</f>
        <v>0</v>
      </c>
    </row>
    <row r="36" spans="1:11" ht="18" customHeight="1" x14ac:dyDescent="0.3">
      <c r="A36" s="58">
        <v>9</v>
      </c>
      <c r="B36" s="44" t="s">
        <v>26</v>
      </c>
      <c r="C36" s="2"/>
      <c r="D36" s="59" t="s">
        <v>334</v>
      </c>
      <c r="E36" s="62" t="str">
        <f>IF(AND(D36&lt;&gt;"a",D36&lt;&gt;"b",D36&lt;&gt;""), "Please enter A or B for your answer", "")</f>
        <v/>
      </c>
      <c r="H36" s="19">
        <f>IF(AND($E39=0,$D36="a"), 1, 0)</f>
        <v>1</v>
      </c>
      <c r="I36" s="19">
        <f>IF(AND($E39=0,$D36="b"), 1, 0)</f>
        <v>0</v>
      </c>
    </row>
    <row r="37" spans="1:11" ht="18" customHeight="1" x14ac:dyDescent="0.3">
      <c r="A37" s="58"/>
      <c r="B37" s="45"/>
      <c r="C37" s="10" t="s">
        <v>27</v>
      </c>
      <c r="D37" s="60"/>
      <c r="E37" s="62"/>
    </row>
    <row r="38" spans="1:11" ht="18" customHeight="1" thickBot="1" x14ac:dyDescent="0.35">
      <c r="A38" s="58"/>
      <c r="B38" s="46"/>
      <c r="C38" s="9" t="s">
        <v>28</v>
      </c>
      <c r="D38" s="61"/>
      <c r="E38" s="62"/>
    </row>
    <row r="39" spans="1:11" ht="42" customHeight="1" thickBot="1" x14ac:dyDescent="0.35">
      <c r="A39" s="38"/>
      <c r="E39" s="19">
        <f>IF(OR(D36="a",D36="b"),0,"")</f>
        <v>0</v>
      </c>
    </row>
    <row r="40" spans="1:11" ht="18" customHeight="1" x14ac:dyDescent="0.3">
      <c r="A40" s="58">
        <v>10</v>
      </c>
      <c r="B40" s="35" t="s">
        <v>29</v>
      </c>
      <c r="C40" s="2"/>
      <c r="D40" s="69" t="s">
        <v>333</v>
      </c>
      <c r="E40" s="62" t="str">
        <f>IF(AND(D40&lt;&gt;"a",D40&lt;&gt;"b",D40&lt;&gt;""), "Please enter A or B for your answer", "")</f>
        <v/>
      </c>
      <c r="H40" s="19">
        <f>IF(AND($E43=0,$D40="a"), 1, 0)</f>
        <v>0</v>
      </c>
      <c r="I40" s="19">
        <f>IF(AND($E43=0,$D40="b"), 1, 0)</f>
        <v>1</v>
      </c>
    </row>
    <row r="41" spans="1:11" ht="18" customHeight="1" x14ac:dyDescent="0.3">
      <c r="A41" s="58"/>
      <c r="B41" s="36"/>
      <c r="C41" s="10" t="s">
        <v>30</v>
      </c>
      <c r="D41" s="70"/>
      <c r="E41" s="62"/>
    </row>
    <row r="42" spans="1:11" ht="18" customHeight="1" thickBot="1" x14ac:dyDescent="0.35">
      <c r="A42" s="58"/>
      <c r="B42" s="37"/>
      <c r="C42" s="9" t="s">
        <v>31</v>
      </c>
      <c r="D42" s="71"/>
      <c r="E42" s="62"/>
    </row>
    <row r="43" spans="1:11" ht="42" customHeight="1" thickBot="1" x14ac:dyDescent="0.35">
      <c r="A43" s="38"/>
      <c r="E43" s="19">
        <f>IF(OR(D40="a",D40="b"),0,"")</f>
        <v>0</v>
      </c>
    </row>
    <row r="44" spans="1:11" ht="18" customHeight="1" x14ac:dyDescent="0.3">
      <c r="A44" s="58">
        <v>11</v>
      </c>
      <c r="B44" s="35" t="s">
        <v>32</v>
      </c>
      <c r="C44" s="2"/>
      <c r="D44" s="63" t="s">
        <v>333</v>
      </c>
      <c r="E44" s="62" t="str">
        <f>IF(AND(D44&lt;&gt;"a",D44&lt;&gt;"b",D44&lt;&gt;""), "Please enter A or B for your answer", "")</f>
        <v/>
      </c>
      <c r="J44" s="19">
        <f>IF(AND($E47=0,$D44="a"), 1, 0)</f>
        <v>0</v>
      </c>
      <c r="K44" s="19">
        <f>IF(AND($E47=0,$D44="b"), 1, 0)</f>
        <v>1</v>
      </c>
    </row>
    <row r="45" spans="1:11" ht="18" customHeight="1" x14ac:dyDescent="0.3">
      <c r="A45" s="58"/>
      <c r="B45" s="36"/>
      <c r="C45" s="10" t="s">
        <v>33</v>
      </c>
      <c r="D45" s="64"/>
      <c r="E45" s="62"/>
    </row>
    <row r="46" spans="1:11" ht="18" customHeight="1" thickBot="1" x14ac:dyDescent="0.35">
      <c r="A46" s="58"/>
      <c r="B46" s="37"/>
      <c r="C46" s="9" t="s">
        <v>34</v>
      </c>
      <c r="D46" s="65"/>
      <c r="E46" s="62"/>
    </row>
    <row r="47" spans="1:11" ht="42" customHeight="1" thickBot="1" x14ac:dyDescent="0.35">
      <c r="A47" s="38"/>
      <c r="E47" s="19">
        <f>IF(OR(D44="a",D44="b"),0,"")</f>
        <v>0</v>
      </c>
    </row>
    <row r="48" spans="1:11" ht="18" customHeight="1" x14ac:dyDescent="0.3">
      <c r="A48" s="58">
        <v>12</v>
      </c>
      <c r="B48" s="35" t="s">
        <v>35</v>
      </c>
      <c r="C48" s="2"/>
      <c r="D48" s="66" t="s">
        <v>333</v>
      </c>
      <c r="E48" s="62" t="str">
        <f>IF(AND(D48&lt;&gt;"a",D48&lt;&gt;"b",D48&lt;&gt;""), "Please enter A or B for your answer", "")</f>
        <v/>
      </c>
      <c r="J48" s="19">
        <f>IF(AND($E51=0,$D48="a"), 1, 0)</f>
        <v>0</v>
      </c>
      <c r="K48" s="19">
        <f>IF(AND($E51=0,$D48="b"), 1, 0)</f>
        <v>1</v>
      </c>
    </row>
    <row r="49" spans="1:13" ht="18" customHeight="1" x14ac:dyDescent="0.3">
      <c r="A49" s="58"/>
      <c r="B49" s="36"/>
      <c r="C49" s="10" t="s">
        <v>36</v>
      </c>
      <c r="D49" s="67"/>
      <c r="E49" s="62"/>
    </row>
    <row r="50" spans="1:13" ht="18" customHeight="1" thickBot="1" x14ac:dyDescent="0.35">
      <c r="A50" s="58"/>
      <c r="B50" s="37"/>
      <c r="C50" s="9" t="s">
        <v>37</v>
      </c>
      <c r="D50" s="68"/>
      <c r="E50" s="62"/>
    </row>
    <row r="51" spans="1:13" ht="42" customHeight="1" thickBot="1" x14ac:dyDescent="0.35">
      <c r="A51" s="38"/>
      <c r="E51" s="19">
        <f>IF(OR(D48="a",D48="b"),0,"")</f>
        <v>0</v>
      </c>
    </row>
    <row r="52" spans="1:13" ht="18" customHeight="1" x14ac:dyDescent="0.3">
      <c r="A52" s="58">
        <v>13</v>
      </c>
      <c r="B52" s="35" t="s">
        <v>38</v>
      </c>
      <c r="C52" s="2"/>
      <c r="D52" s="72" t="s">
        <v>334</v>
      </c>
      <c r="E52" s="62" t="str">
        <f>IF(AND(D52&lt;&gt;"a",D52&lt;&gt;"b",D52&lt;&gt;""), "Please enter A or B for your answer", "")</f>
        <v/>
      </c>
      <c r="L52" s="19">
        <f>IF(AND($E55=0,$D52="a"), 1, 0)</f>
        <v>1</v>
      </c>
      <c r="M52" s="19">
        <f>IF(AND($E55=0,$D52="b"), 1, 0)</f>
        <v>0</v>
      </c>
    </row>
    <row r="53" spans="1:13" ht="18" customHeight="1" x14ac:dyDescent="0.3">
      <c r="A53" s="58"/>
      <c r="B53" s="36"/>
      <c r="C53" s="10" t="s">
        <v>39</v>
      </c>
      <c r="D53" s="73"/>
      <c r="E53" s="62"/>
    </row>
    <row r="54" spans="1:13" ht="18" customHeight="1" thickBot="1" x14ac:dyDescent="0.35">
      <c r="A54" s="58"/>
      <c r="B54" s="37"/>
      <c r="C54" s="9" t="s">
        <v>40</v>
      </c>
      <c r="D54" s="74"/>
      <c r="E54" s="62"/>
    </row>
    <row r="55" spans="1:13" ht="42" customHeight="1" thickBot="1" x14ac:dyDescent="0.35">
      <c r="A55" s="38"/>
      <c r="E55" s="19">
        <f>IF(OR(D52="a",D52="b"),0,"")</f>
        <v>0</v>
      </c>
    </row>
    <row r="56" spans="1:13" ht="18" customHeight="1" x14ac:dyDescent="0.3">
      <c r="A56" s="58">
        <v>14</v>
      </c>
      <c r="B56" s="35" t="s">
        <v>41</v>
      </c>
      <c r="C56" s="2"/>
      <c r="D56" s="59" t="s">
        <v>333</v>
      </c>
      <c r="E56" s="62" t="str">
        <f>IF(AND(D56&lt;&gt;"a",D56&lt;&gt;"b",D56&lt;&gt;""), "Please enter A or B for your answer", "")</f>
        <v/>
      </c>
      <c r="L56" s="19">
        <f>IF(AND($E59=0,$D56="a"), 1, 0)</f>
        <v>0</v>
      </c>
      <c r="M56" s="19">
        <f>IF(AND($E59=0,$D56="b"), 1, 0)</f>
        <v>1</v>
      </c>
    </row>
    <row r="57" spans="1:13" ht="18" customHeight="1" x14ac:dyDescent="0.3">
      <c r="A57" s="58"/>
      <c r="B57" s="36"/>
      <c r="C57" s="10" t="s">
        <v>42</v>
      </c>
      <c r="D57" s="60"/>
      <c r="E57" s="62"/>
    </row>
    <row r="58" spans="1:13" ht="18" customHeight="1" thickBot="1" x14ac:dyDescent="0.35">
      <c r="A58" s="58"/>
      <c r="B58" s="37"/>
      <c r="C58" s="9" t="s">
        <v>43</v>
      </c>
      <c r="D58" s="61"/>
      <c r="E58" s="62"/>
    </row>
    <row r="59" spans="1:13" ht="42" customHeight="1" thickBot="1" x14ac:dyDescent="0.35">
      <c r="A59" s="38"/>
      <c r="E59" s="19">
        <f>IF(OR(D56="a",D56="b"),0,"")</f>
        <v>0</v>
      </c>
    </row>
    <row r="60" spans="1:13" ht="18" customHeight="1" x14ac:dyDescent="0.3">
      <c r="A60" s="58">
        <v>15</v>
      </c>
      <c r="B60" s="35" t="s">
        <v>44</v>
      </c>
      <c r="C60" s="2"/>
      <c r="D60" s="69" t="s">
        <v>333</v>
      </c>
      <c r="E60" s="62" t="str">
        <f>IF(AND(D60&lt;&gt;"a",D60&lt;&gt;"b",D60&lt;&gt;""), "Please enter A or B for your answer", "")</f>
        <v/>
      </c>
      <c r="F60" s="19">
        <f>IF(AND($E63=0,$D60="a"), 1, 0)</f>
        <v>0</v>
      </c>
      <c r="G60" s="19">
        <f>IF(AND($E63=0,$D60="b"), 1, 0)</f>
        <v>1</v>
      </c>
    </row>
    <row r="61" spans="1:13" ht="18" customHeight="1" x14ac:dyDescent="0.3">
      <c r="A61" s="58"/>
      <c r="B61" s="36"/>
      <c r="C61" s="10" t="s">
        <v>45</v>
      </c>
      <c r="D61" s="70"/>
      <c r="E61" s="62"/>
    </row>
    <row r="62" spans="1:13" ht="18" customHeight="1" thickBot="1" x14ac:dyDescent="0.35">
      <c r="A62" s="58"/>
      <c r="B62" s="37"/>
      <c r="C62" s="9" t="s">
        <v>46</v>
      </c>
      <c r="D62" s="71"/>
      <c r="E62" s="62"/>
      <c r="F62" s="40"/>
    </row>
    <row r="63" spans="1:13" ht="42" customHeight="1" thickBot="1" x14ac:dyDescent="0.35">
      <c r="A63" s="38"/>
      <c r="E63" s="19">
        <f>IF(OR(D60="a",D60="b"),0,"")</f>
        <v>0</v>
      </c>
    </row>
    <row r="64" spans="1:13" ht="18" customHeight="1" x14ac:dyDescent="0.3">
      <c r="A64" s="58">
        <v>16</v>
      </c>
      <c r="B64" s="44" t="s">
        <v>47</v>
      </c>
      <c r="C64" s="2"/>
      <c r="D64" s="63" t="s">
        <v>333</v>
      </c>
      <c r="E64" s="62" t="str">
        <f>IF(AND(D64&lt;&gt;"a",D64&lt;&gt;"b",D64&lt;&gt;""), "Please enter A or B for your answer", "")</f>
        <v/>
      </c>
      <c r="H64" s="19">
        <f>IF(AND($E67=0,$D64="a"), 1, 0)</f>
        <v>0</v>
      </c>
      <c r="I64" s="19">
        <f>IF(AND($E67=0,$D64="b"), 1, 0)</f>
        <v>1</v>
      </c>
    </row>
    <row r="65" spans="1:13" ht="18" customHeight="1" x14ac:dyDescent="0.3">
      <c r="A65" s="58"/>
      <c r="B65" s="45"/>
      <c r="C65" s="10" t="s">
        <v>48</v>
      </c>
      <c r="D65" s="64"/>
      <c r="E65" s="62"/>
    </row>
    <row r="66" spans="1:13" ht="18" customHeight="1" thickBot="1" x14ac:dyDescent="0.35">
      <c r="A66" s="58"/>
      <c r="B66" s="46"/>
      <c r="C66" s="9" t="s">
        <v>49</v>
      </c>
      <c r="D66" s="65"/>
      <c r="E66" s="62"/>
    </row>
    <row r="67" spans="1:13" ht="42" customHeight="1" thickBot="1" x14ac:dyDescent="0.35">
      <c r="A67" s="38"/>
      <c r="E67" s="19">
        <f>IF(OR(D64="a",D64="b"),0,"")</f>
        <v>0</v>
      </c>
    </row>
    <row r="68" spans="1:13" ht="18" customHeight="1" x14ac:dyDescent="0.3">
      <c r="A68" s="58">
        <v>17</v>
      </c>
      <c r="B68" s="44" t="s">
        <v>5</v>
      </c>
      <c r="C68" s="2"/>
      <c r="D68" s="66" t="s">
        <v>333</v>
      </c>
      <c r="E68" s="62" t="str">
        <f>IF(AND(D68&lt;&gt;"a",D68&lt;&gt;"b",D68&lt;&gt;""), "Please enter A or B for your answer", "")</f>
        <v/>
      </c>
      <c r="H68" s="19">
        <f>IF(AND($E71=0,$D68="a"), 1, 0)</f>
        <v>0</v>
      </c>
      <c r="I68" s="19">
        <f>IF(AND($E71=0,$D68="b"), 1, 0)</f>
        <v>1</v>
      </c>
    </row>
    <row r="69" spans="1:13" ht="18" customHeight="1" x14ac:dyDescent="0.3">
      <c r="A69" s="58"/>
      <c r="B69" s="45"/>
      <c r="C69" s="10" t="s">
        <v>50</v>
      </c>
      <c r="D69" s="67"/>
      <c r="E69" s="62"/>
    </row>
    <row r="70" spans="1:13" ht="18" customHeight="1" thickBot="1" x14ac:dyDescent="0.35">
      <c r="A70" s="58"/>
      <c r="B70" s="46"/>
      <c r="C70" s="9" t="s">
        <v>51</v>
      </c>
      <c r="D70" s="68"/>
      <c r="E70" s="62"/>
    </row>
    <row r="71" spans="1:13" ht="42" customHeight="1" thickBot="1" x14ac:dyDescent="0.35">
      <c r="A71" s="38"/>
      <c r="E71" s="19">
        <f>IF(OR(D68="a",D68="b"),0,"")</f>
        <v>0</v>
      </c>
    </row>
    <row r="72" spans="1:13" ht="18" customHeight="1" x14ac:dyDescent="0.3">
      <c r="A72" s="58">
        <v>18</v>
      </c>
      <c r="B72" s="35" t="s">
        <v>52</v>
      </c>
      <c r="C72" s="2"/>
      <c r="D72" s="72" t="s">
        <v>334</v>
      </c>
      <c r="E72" s="62" t="str">
        <f>IF(AND(D72&lt;&gt;"a",D72&lt;&gt;"b",D72&lt;&gt;""), "Please enter A or B for your answer", "")</f>
        <v/>
      </c>
      <c r="J72" s="19">
        <f>IF(AND($E75=0,$D72="a"), 1, 0)</f>
        <v>1</v>
      </c>
      <c r="K72" s="19">
        <f>IF(AND($E75=0,$D72="b"), 1, 0)</f>
        <v>0</v>
      </c>
    </row>
    <row r="73" spans="1:13" ht="18" customHeight="1" x14ac:dyDescent="0.3">
      <c r="A73" s="58"/>
      <c r="B73" s="36"/>
      <c r="C73" s="10" t="s">
        <v>53</v>
      </c>
      <c r="D73" s="73"/>
      <c r="E73" s="62"/>
    </row>
    <row r="74" spans="1:13" ht="18" customHeight="1" thickBot="1" x14ac:dyDescent="0.35">
      <c r="A74" s="58"/>
      <c r="B74" s="37"/>
      <c r="C74" s="9" t="s">
        <v>54</v>
      </c>
      <c r="D74" s="74"/>
      <c r="E74" s="62"/>
    </row>
    <row r="75" spans="1:13" ht="42" customHeight="1" thickBot="1" x14ac:dyDescent="0.35">
      <c r="A75" s="38"/>
      <c r="E75" s="19">
        <f>IF(OR(D72="a",D72="b"),0,"")</f>
        <v>0</v>
      </c>
    </row>
    <row r="76" spans="1:13" ht="18" customHeight="1" x14ac:dyDescent="0.3">
      <c r="A76" s="58">
        <v>19</v>
      </c>
      <c r="B76" s="35" t="s">
        <v>55</v>
      </c>
      <c r="C76" s="2"/>
      <c r="D76" s="59" t="s">
        <v>333</v>
      </c>
      <c r="E76" s="62" t="str">
        <f>IF(AND(D76&lt;&gt;"a",D76&lt;&gt;"b",D76&lt;&gt;""), "Please enter A or B for your answer", "")</f>
        <v/>
      </c>
      <c r="J76" s="19">
        <f>IF(AND($E79=0,$D76="a"), 1, 0)</f>
        <v>0</v>
      </c>
      <c r="K76" s="19">
        <f>IF(AND($E79=0,$D76="b"), 1, 0)</f>
        <v>1</v>
      </c>
    </row>
    <row r="77" spans="1:13" ht="18" customHeight="1" x14ac:dyDescent="0.3">
      <c r="A77" s="58"/>
      <c r="B77" s="36"/>
      <c r="C77" s="10" t="s">
        <v>56</v>
      </c>
      <c r="D77" s="60"/>
      <c r="E77" s="62"/>
    </row>
    <row r="78" spans="1:13" ht="18" customHeight="1" thickBot="1" x14ac:dyDescent="0.35">
      <c r="A78" s="58"/>
      <c r="B78" s="37"/>
      <c r="C78" s="9" t="s">
        <v>57</v>
      </c>
      <c r="D78" s="61"/>
      <c r="E78" s="62"/>
    </row>
    <row r="79" spans="1:13" ht="42" customHeight="1" thickBot="1" x14ac:dyDescent="0.35">
      <c r="A79" s="38"/>
      <c r="E79" s="19">
        <f>IF(OR(D76="a",D76="b"),0,"")</f>
        <v>0</v>
      </c>
    </row>
    <row r="80" spans="1:13" ht="18" customHeight="1" x14ac:dyDescent="0.3">
      <c r="A80" s="58">
        <v>20</v>
      </c>
      <c r="B80" s="35" t="s">
        <v>58</v>
      </c>
      <c r="C80" s="2"/>
      <c r="D80" s="69" t="s">
        <v>333</v>
      </c>
      <c r="E80" s="62" t="str">
        <f>IF(AND(D80&lt;&gt;"a",D80&lt;&gt;"b",D80&lt;&gt;""), "Please enter A or B for your answer", "")</f>
        <v/>
      </c>
      <c r="L80" s="19">
        <f>IF(AND($E83=0,$D80="a"), 1, 0)</f>
        <v>0</v>
      </c>
      <c r="M80" s="19">
        <f>IF(AND($E83=0,$D80="b"), 1, 0)</f>
        <v>1</v>
      </c>
    </row>
    <row r="81" spans="1:13" ht="18" customHeight="1" x14ac:dyDescent="0.3">
      <c r="A81" s="58"/>
      <c r="B81" s="36"/>
      <c r="C81" s="10" t="s">
        <v>59</v>
      </c>
      <c r="D81" s="70"/>
      <c r="E81" s="62"/>
    </row>
    <row r="82" spans="1:13" ht="18" customHeight="1" thickBot="1" x14ac:dyDescent="0.35">
      <c r="A82" s="58"/>
      <c r="B82" s="37"/>
      <c r="C82" s="9" t="s">
        <v>60</v>
      </c>
      <c r="D82" s="71"/>
      <c r="E82" s="62"/>
    </row>
    <row r="83" spans="1:13" ht="42" customHeight="1" thickBot="1" x14ac:dyDescent="0.35">
      <c r="A83" s="38"/>
      <c r="E83" s="19">
        <f>IF(OR(D80="a",D80="b"),0,"")</f>
        <v>0</v>
      </c>
    </row>
    <row r="84" spans="1:13" ht="18" customHeight="1" x14ac:dyDescent="0.3">
      <c r="A84" s="58">
        <v>21</v>
      </c>
      <c r="B84" s="35" t="s">
        <v>61</v>
      </c>
      <c r="C84" s="2"/>
      <c r="D84" s="63" t="s">
        <v>334</v>
      </c>
      <c r="E84" s="62" t="str">
        <f>IF(AND(D84&lt;&gt;"a",D84&lt;&gt;"b",D84&lt;&gt;""), "Please enter A or B for your answer", "")</f>
        <v/>
      </c>
      <c r="L84" s="19">
        <f>IF(AND($E87=0,$D84="a"), 1, 0)</f>
        <v>1</v>
      </c>
      <c r="M84" s="19">
        <f>IF(AND($E87=0,$D84="b"), 1, 0)</f>
        <v>0</v>
      </c>
    </row>
    <row r="85" spans="1:13" ht="18" customHeight="1" x14ac:dyDescent="0.3">
      <c r="A85" s="58"/>
      <c r="B85" s="36"/>
      <c r="C85" s="3" t="s">
        <v>62</v>
      </c>
      <c r="D85" s="64"/>
      <c r="E85" s="62"/>
    </row>
    <row r="86" spans="1:13" ht="18" customHeight="1" thickBot="1" x14ac:dyDescent="0.35">
      <c r="A86" s="58"/>
      <c r="B86" s="37"/>
      <c r="C86" s="4" t="s">
        <v>63</v>
      </c>
      <c r="D86" s="65"/>
      <c r="E86" s="62"/>
    </row>
    <row r="87" spans="1:13" ht="42" customHeight="1" thickBot="1" x14ac:dyDescent="0.35">
      <c r="A87" s="38"/>
      <c r="E87" s="19">
        <f>IF(OR(D84="a",D84="b"),0,"")</f>
        <v>0</v>
      </c>
    </row>
    <row r="88" spans="1:13" ht="18" customHeight="1" x14ac:dyDescent="0.3">
      <c r="A88" s="58">
        <v>22</v>
      </c>
      <c r="B88" s="35" t="s">
        <v>64</v>
      </c>
      <c r="C88" s="2"/>
      <c r="D88" s="66" t="s">
        <v>333</v>
      </c>
      <c r="E88" s="62" t="str">
        <f>IF(AND(D88&lt;&gt;"a",D88&lt;&gt;"b",D88&lt;&gt;""), "Please enter A or B for your answer", "")</f>
        <v/>
      </c>
      <c r="F88" s="19">
        <f>IF(AND($E91=0,$D88="a"), 1, 0)</f>
        <v>0</v>
      </c>
      <c r="G88" s="19">
        <f>IF(AND($E91=0,$D88="b"), 1, 0)</f>
        <v>1</v>
      </c>
    </row>
    <row r="89" spans="1:13" ht="18" customHeight="1" x14ac:dyDescent="0.3">
      <c r="A89" s="58"/>
      <c r="B89" s="36"/>
      <c r="C89" s="10" t="s">
        <v>65</v>
      </c>
      <c r="D89" s="67"/>
      <c r="E89" s="62"/>
    </row>
    <row r="90" spans="1:13" ht="18" customHeight="1" thickBot="1" x14ac:dyDescent="0.35">
      <c r="A90" s="58"/>
      <c r="B90" s="37"/>
      <c r="C90" s="9" t="s">
        <v>66</v>
      </c>
      <c r="D90" s="68"/>
      <c r="E90" s="62"/>
      <c r="F90" s="40"/>
    </row>
    <row r="91" spans="1:13" ht="42" customHeight="1" thickBot="1" x14ac:dyDescent="0.35">
      <c r="A91" s="38"/>
      <c r="E91" s="19">
        <f>IF(OR(D88="a",D88="b"),0,"")</f>
        <v>0</v>
      </c>
    </row>
    <row r="92" spans="1:13" ht="18" customHeight="1" x14ac:dyDescent="0.3">
      <c r="A92" s="58">
        <v>23</v>
      </c>
      <c r="B92" s="35" t="s">
        <v>67</v>
      </c>
      <c r="C92" s="2"/>
      <c r="D92" s="72" t="s">
        <v>333</v>
      </c>
      <c r="E92" s="62" t="str">
        <f>IF(AND(D92&lt;&gt;"a",D92&lt;&gt;"b",D92&lt;&gt;""), "Please enter A or B for your answer", "")</f>
        <v/>
      </c>
      <c r="H92" s="19">
        <f>IF(AND($E95=0,$D92="a"), 1, 0)</f>
        <v>0</v>
      </c>
      <c r="I92" s="19">
        <f>IF(AND($E95=0,$D92="b"), 1, 0)</f>
        <v>1</v>
      </c>
    </row>
    <row r="93" spans="1:13" ht="18" customHeight="1" x14ac:dyDescent="0.3">
      <c r="A93" s="58"/>
      <c r="B93" s="36"/>
      <c r="C93" s="10" t="s">
        <v>68</v>
      </c>
      <c r="D93" s="73"/>
      <c r="E93" s="62"/>
    </row>
    <row r="94" spans="1:13" ht="18" customHeight="1" thickBot="1" x14ac:dyDescent="0.35">
      <c r="A94" s="58"/>
      <c r="B94" s="37"/>
      <c r="C94" s="9" t="s">
        <v>69</v>
      </c>
      <c r="D94" s="74"/>
      <c r="E94" s="62"/>
    </row>
    <row r="95" spans="1:13" ht="42" customHeight="1" thickBot="1" x14ac:dyDescent="0.35">
      <c r="A95" s="38"/>
      <c r="E95" s="19">
        <f>IF(OR(D92="a",D92="b"),0,"")</f>
        <v>0</v>
      </c>
    </row>
    <row r="96" spans="1:13" ht="18" customHeight="1" x14ac:dyDescent="0.3">
      <c r="A96" s="58">
        <v>24</v>
      </c>
      <c r="B96" s="35" t="s">
        <v>70</v>
      </c>
      <c r="C96" s="2"/>
      <c r="D96" s="59" t="s">
        <v>334</v>
      </c>
      <c r="E96" s="62" t="str">
        <f>IF(AND(D96&lt;&gt;"a",D96&lt;&gt;"b",D96&lt;&gt;""), "Please enter A or B for your answer", "")</f>
        <v/>
      </c>
      <c r="H96" s="19">
        <f>IF(AND($E99=0,$D96="a"), 1, 0)</f>
        <v>1</v>
      </c>
      <c r="I96" s="19">
        <f>IF(AND($E99=0,$D96="b"), 1, 0)</f>
        <v>0</v>
      </c>
    </row>
    <row r="97" spans="1:13" ht="18" customHeight="1" x14ac:dyDescent="0.3">
      <c r="A97" s="58"/>
      <c r="B97" s="36"/>
      <c r="C97" s="3" t="s">
        <v>71</v>
      </c>
      <c r="D97" s="60"/>
      <c r="E97" s="62"/>
    </row>
    <row r="98" spans="1:13" ht="18" customHeight="1" thickBot="1" x14ac:dyDescent="0.35">
      <c r="A98" s="58"/>
      <c r="B98" s="37"/>
      <c r="C98" s="4" t="s">
        <v>72</v>
      </c>
      <c r="D98" s="61"/>
      <c r="E98" s="62"/>
    </row>
    <row r="99" spans="1:13" ht="42" customHeight="1" thickBot="1" x14ac:dyDescent="0.35">
      <c r="A99" s="38"/>
      <c r="E99" s="19">
        <f>IF(OR(D96="a",D96="b"),0,"")</f>
        <v>0</v>
      </c>
    </row>
    <row r="100" spans="1:13" ht="18" customHeight="1" x14ac:dyDescent="0.3">
      <c r="A100" s="58">
        <v>25</v>
      </c>
      <c r="B100" s="35" t="s">
        <v>73</v>
      </c>
      <c r="C100" s="2"/>
      <c r="D100" s="69" t="s">
        <v>334</v>
      </c>
      <c r="E100" s="62" t="str">
        <f>IF(AND(D100&lt;&gt;"a",D100&lt;&gt;"b",D100&lt;&gt;""), "Please enter A or B for your answer", "")</f>
        <v/>
      </c>
      <c r="J100" s="19">
        <f>IF(AND($E103=0,$D100="a"), 1, 0)</f>
        <v>1</v>
      </c>
      <c r="K100" s="19">
        <f>IF(AND($E103=0,$D100="b"), 1, 0)</f>
        <v>0</v>
      </c>
    </row>
    <row r="101" spans="1:13" ht="18" customHeight="1" x14ac:dyDescent="0.3">
      <c r="A101" s="58"/>
      <c r="B101" s="36"/>
      <c r="C101" s="10" t="s">
        <v>74</v>
      </c>
      <c r="D101" s="70"/>
      <c r="E101" s="62"/>
    </row>
    <row r="102" spans="1:13" ht="18" customHeight="1" thickBot="1" x14ac:dyDescent="0.35">
      <c r="A102" s="58"/>
      <c r="B102" s="37"/>
      <c r="C102" s="9" t="s">
        <v>75</v>
      </c>
      <c r="D102" s="71"/>
      <c r="E102" s="62"/>
    </row>
    <row r="103" spans="1:13" ht="42" customHeight="1" thickBot="1" x14ac:dyDescent="0.35">
      <c r="A103" s="38"/>
      <c r="E103" s="19">
        <f>IF(OR(D100="a",D100="b"),0,"")</f>
        <v>0</v>
      </c>
    </row>
    <row r="104" spans="1:13" ht="18" customHeight="1" x14ac:dyDescent="0.3">
      <c r="A104" s="58">
        <v>26</v>
      </c>
      <c r="B104" s="35" t="s">
        <v>76</v>
      </c>
      <c r="C104" s="2"/>
      <c r="D104" s="63" t="s">
        <v>334</v>
      </c>
      <c r="E104" s="62" t="str">
        <f>IF(AND(D104&lt;&gt;"a",D104&lt;&gt;"b",D104&lt;&gt;""), "Please enter A or B for your answer", "")</f>
        <v/>
      </c>
      <c r="J104" s="19">
        <f>IF(AND($E107=0,$D104="a"), 1, 0)</f>
        <v>1</v>
      </c>
      <c r="K104" s="19">
        <f>IF(AND($E107=0,$D104="b"), 1, 0)</f>
        <v>0</v>
      </c>
    </row>
    <row r="105" spans="1:13" ht="18" customHeight="1" x14ac:dyDescent="0.3">
      <c r="A105" s="58"/>
      <c r="B105" s="36"/>
      <c r="C105" s="10" t="s">
        <v>77</v>
      </c>
      <c r="D105" s="64"/>
      <c r="E105" s="62"/>
    </row>
    <row r="106" spans="1:13" ht="18" customHeight="1" thickBot="1" x14ac:dyDescent="0.35">
      <c r="A106" s="58"/>
      <c r="B106" s="37"/>
      <c r="C106" s="9" t="s">
        <v>78</v>
      </c>
      <c r="D106" s="65"/>
      <c r="E106" s="62"/>
    </row>
    <row r="107" spans="1:13" ht="42" customHeight="1" thickBot="1" x14ac:dyDescent="0.35">
      <c r="A107" s="38"/>
      <c r="E107" s="19">
        <f>IF(OR(D104="a",D104="b"),0,"")</f>
        <v>0</v>
      </c>
    </row>
    <row r="108" spans="1:13" ht="18" customHeight="1" x14ac:dyDescent="0.3">
      <c r="A108" s="58">
        <v>27</v>
      </c>
      <c r="B108" s="35" t="s">
        <v>79</v>
      </c>
      <c r="C108" s="2"/>
      <c r="D108" s="66" t="s">
        <v>333</v>
      </c>
      <c r="E108" s="62" t="str">
        <f>IF(AND(D108&lt;&gt;"a",D108&lt;&gt;"b",D108&lt;&gt;""), "Please enter A or B for your answer", "")</f>
        <v/>
      </c>
      <c r="L108" s="19">
        <f>IF(AND($E111=0,$D108="a"), 1, 0)</f>
        <v>0</v>
      </c>
      <c r="M108" s="19">
        <f>IF(AND($E111=0,$D108="b"), 1, 0)</f>
        <v>1</v>
      </c>
    </row>
    <row r="109" spans="1:13" ht="18" customHeight="1" x14ac:dyDescent="0.3">
      <c r="A109" s="58"/>
      <c r="B109" s="36"/>
      <c r="C109" s="10" t="s">
        <v>80</v>
      </c>
      <c r="D109" s="67"/>
      <c r="E109" s="62"/>
    </row>
    <row r="110" spans="1:13" ht="18" customHeight="1" thickBot="1" x14ac:dyDescent="0.35">
      <c r="A110" s="58"/>
      <c r="B110" s="37"/>
      <c r="C110" s="9" t="s">
        <v>81</v>
      </c>
      <c r="D110" s="68"/>
      <c r="E110" s="62"/>
    </row>
    <row r="111" spans="1:13" ht="42" customHeight="1" thickBot="1" x14ac:dyDescent="0.35">
      <c r="A111" s="38"/>
      <c r="E111" s="19">
        <f>IF(OR(D108="a",D108="b"),0,"")</f>
        <v>0</v>
      </c>
    </row>
    <row r="112" spans="1:13" ht="18" customHeight="1" x14ac:dyDescent="0.3">
      <c r="A112" s="58">
        <v>28</v>
      </c>
      <c r="B112" s="35" t="s">
        <v>82</v>
      </c>
      <c r="C112" s="2"/>
      <c r="D112" s="72" t="s">
        <v>334</v>
      </c>
      <c r="E112" s="62" t="str">
        <f>IF(AND(D112&lt;&gt;"a",D112&lt;&gt;"b",D112&lt;&gt;""), "Please enter A or B for your answer", "")</f>
        <v/>
      </c>
      <c r="L112" s="19">
        <f>IF(AND($E115=0,$D112="a"), 1, 0)</f>
        <v>1</v>
      </c>
      <c r="M112" s="19">
        <f>IF(AND($E115=0,$D112="b"), 1, 0)</f>
        <v>0</v>
      </c>
    </row>
    <row r="113" spans="1:11" ht="18" customHeight="1" x14ac:dyDescent="0.3">
      <c r="A113" s="58"/>
      <c r="B113" s="36"/>
      <c r="C113" s="10" t="s">
        <v>83</v>
      </c>
      <c r="D113" s="73"/>
      <c r="E113" s="62"/>
    </row>
    <row r="114" spans="1:11" ht="18" customHeight="1" thickBot="1" x14ac:dyDescent="0.35">
      <c r="A114" s="58"/>
      <c r="B114" s="37"/>
      <c r="C114" s="9" t="s">
        <v>84</v>
      </c>
      <c r="D114" s="74"/>
      <c r="E114" s="62"/>
    </row>
    <row r="115" spans="1:11" ht="42" customHeight="1" thickBot="1" x14ac:dyDescent="0.35">
      <c r="A115" s="38"/>
      <c r="E115" s="19">
        <f>IF(OR(D112="a",D112="b"),0,"")</f>
        <v>0</v>
      </c>
    </row>
    <row r="116" spans="1:11" ht="18" customHeight="1" x14ac:dyDescent="0.3">
      <c r="A116" s="58">
        <v>29</v>
      </c>
      <c r="B116" s="35" t="s">
        <v>85</v>
      </c>
      <c r="C116" s="2"/>
      <c r="D116" s="59" t="s">
        <v>333</v>
      </c>
      <c r="E116" s="62" t="str">
        <f>IF(AND(D116&lt;&gt;"a",D116&lt;&gt;"b",D116&lt;&gt;""), "Please enter A or B for your answer", "")</f>
        <v/>
      </c>
      <c r="F116" s="19">
        <f>IF(AND($E119=0,$D116="a"), 1, 0)</f>
        <v>0</v>
      </c>
      <c r="G116" s="19">
        <f>IF(AND($E119=0,$D116="b"), 1, 0)</f>
        <v>1</v>
      </c>
    </row>
    <row r="117" spans="1:11" ht="18" customHeight="1" x14ac:dyDescent="0.3">
      <c r="A117" s="58"/>
      <c r="B117" s="36"/>
      <c r="C117" s="10" t="s">
        <v>86</v>
      </c>
      <c r="D117" s="60"/>
      <c r="E117" s="62"/>
    </row>
    <row r="118" spans="1:11" ht="18" customHeight="1" thickBot="1" x14ac:dyDescent="0.35">
      <c r="A118" s="58"/>
      <c r="B118" s="37"/>
      <c r="C118" s="9" t="s">
        <v>87</v>
      </c>
      <c r="D118" s="61"/>
      <c r="E118" s="62"/>
      <c r="F118" s="40"/>
    </row>
    <row r="119" spans="1:11" ht="42" customHeight="1" thickBot="1" x14ac:dyDescent="0.35">
      <c r="A119" s="38"/>
      <c r="E119" s="19">
        <f>IF(OR(D116="a",D116="b"),0,"")</f>
        <v>0</v>
      </c>
    </row>
    <row r="120" spans="1:11" ht="18" customHeight="1" x14ac:dyDescent="0.3">
      <c r="A120" s="58">
        <v>30</v>
      </c>
      <c r="B120" s="35" t="s">
        <v>88</v>
      </c>
      <c r="C120" s="2"/>
      <c r="D120" s="69" t="s">
        <v>334</v>
      </c>
      <c r="E120" s="62" t="str">
        <f>IF(AND(D120&lt;&gt;"a",D120&lt;&gt;"b",D120&lt;&gt;""), "Please enter A or B for your answer", "")</f>
        <v/>
      </c>
      <c r="H120" s="19">
        <f>IF(AND($E123=0,$D120="a"), 1, 0)</f>
        <v>1</v>
      </c>
      <c r="I120" s="19">
        <f>IF(AND($E123=0,$D120="b"), 1, 0)</f>
        <v>0</v>
      </c>
    </row>
    <row r="121" spans="1:11" ht="18" customHeight="1" x14ac:dyDescent="0.3">
      <c r="A121" s="58"/>
      <c r="B121" s="36"/>
      <c r="C121" s="3" t="s">
        <v>89</v>
      </c>
      <c r="D121" s="70"/>
      <c r="E121" s="62"/>
    </row>
    <row r="122" spans="1:11" ht="18" customHeight="1" thickBot="1" x14ac:dyDescent="0.35">
      <c r="A122" s="58"/>
      <c r="B122" s="37"/>
      <c r="C122" s="9" t="s">
        <v>90</v>
      </c>
      <c r="D122" s="71"/>
      <c r="E122" s="62"/>
    </row>
    <row r="123" spans="1:11" ht="42" customHeight="1" thickBot="1" x14ac:dyDescent="0.35">
      <c r="A123" s="38"/>
      <c r="E123" s="19">
        <f>IF(OR(D120="a",D120="b"),0,"")</f>
        <v>0</v>
      </c>
    </row>
    <row r="124" spans="1:11" ht="18" customHeight="1" x14ac:dyDescent="0.3">
      <c r="A124" s="58">
        <v>31</v>
      </c>
      <c r="B124" s="35" t="s">
        <v>91</v>
      </c>
      <c r="C124" s="2"/>
      <c r="D124" s="63" t="s">
        <v>334</v>
      </c>
      <c r="E124" s="62" t="str">
        <f>IF(AND(D124&lt;&gt;"a",D124&lt;&gt;"b",D124&lt;&gt;""), "Please enter A or B for your answer", "")</f>
        <v/>
      </c>
      <c r="H124" s="19">
        <f>IF(AND($E127=0,$D124="a"), 1, 0)</f>
        <v>1</v>
      </c>
      <c r="I124" s="19">
        <f>IF(AND($E127=0,$D124="b"), 1, 0)</f>
        <v>0</v>
      </c>
    </row>
    <row r="125" spans="1:11" ht="18" customHeight="1" x14ac:dyDescent="0.3">
      <c r="A125" s="58"/>
      <c r="B125" s="36"/>
      <c r="C125" s="3" t="s">
        <v>92</v>
      </c>
      <c r="D125" s="64"/>
      <c r="E125" s="62"/>
    </row>
    <row r="126" spans="1:11" ht="18" customHeight="1" thickBot="1" x14ac:dyDescent="0.35">
      <c r="A126" s="58"/>
      <c r="B126" s="37"/>
      <c r="C126" s="9" t="s">
        <v>93</v>
      </c>
      <c r="D126" s="65"/>
      <c r="E126" s="62"/>
    </row>
    <row r="127" spans="1:11" ht="42" customHeight="1" thickBot="1" x14ac:dyDescent="0.35">
      <c r="A127" s="38"/>
      <c r="E127" s="19">
        <f>IF(OR(D124="a",D124="b"),0,"")</f>
        <v>0</v>
      </c>
    </row>
    <row r="128" spans="1:11" ht="18" customHeight="1" x14ac:dyDescent="0.3">
      <c r="A128" s="58">
        <v>32</v>
      </c>
      <c r="B128" s="35" t="s">
        <v>94</v>
      </c>
      <c r="C128" s="2"/>
      <c r="D128" s="66" t="s">
        <v>334</v>
      </c>
      <c r="E128" s="62" t="str">
        <f>IF(AND(D128&lt;&gt;"a",D128&lt;&gt;"b",D128&lt;&gt;""), "Please enter A or B for your answer", "")</f>
        <v/>
      </c>
      <c r="J128" s="19">
        <f>IF(AND($E131=0,$D128="a"), 1, 0)</f>
        <v>1</v>
      </c>
      <c r="K128" s="19">
        <f>IF(AND($E131=0,$D128="b"), 1, 0)</f>
        <v>0</v>
      </c>
    </row>
    <row r="129" spans="1:13" ht="18" customHeight="1" x14ac:dyDescent="0.3">
      <c r="A129" s="58"/>
      <c r="B129" s="36"/>
      <c r="C129" s="3" t="s">
        <v>95</v>
      </c>
      <c r="D129" s="67"/>
      <c r="E129" s="62"/>
    </row>
    <row r="130" spans="1:13" ht="18" customHeight="1" thickBot="1" x14ac:dyDescent="0.35">
      <c r="A130" s="58"/>
      <c r="B130" s="37"/>
      <c r="C130" s="4" t="s">
        <v>96</v>
      </c>
      <c r="D130" s="68"/>
      <c r="E130" s="62"/>
    </row>
    <row r="131" spans="1:13" ht="42" customHeight="1" thickBot="1" x14ac:dyDescent="0.35">
      <c r="A131" s="38"/>
      <c r="E131" s="19">
        <f>IF(OR(D128="a",D128="b"),0,"")</f>
        <v>0</v>
      </c>
    </row>
    <row r="132" spans="1:13" ht="18" customHeight="1" x14ac:dyDescent="0.3">
      <c r="A132" s="58">
        <v>33</v>
      </c>
      <c r="B132" s="35" t="s">
        <v>97</v>
      </c>
      <c r="C132" s="2"/>
      <c r="D132" s="72" t="s">
        <v>333</v>
      </c>
      <c r="E132" s="62" t="str">
        <f>IF(AND(D132&lt;&gt;"a",D132&lt;&gt;"b",D132&lt;&gt;""), "Please enter A or B for your answer", "")</f>
        <v/>
      </c>
      <c r="J132" s="19">
        <f>IF(AND($E135=0,$D132="a"), 1, 0)</f>
        <v>0</v>
      </c>
      <c r="K132" s="19">
        <f>IF(AND($E135=0,$D132="b"), 1, 0)</f>
        <v>1</v>
      </c>
    </row>
    <row r="133" spans="1:13" ht="18" customHeight="1" x14ac:dyDescent="0.3">
      <c r="A133" s="58"/>
      <c r="B133" s="36"/>
      <c r="C133" s="10" t="s">
        <v>98</v>
      </c>
      <c r="D133" s="73"/>
      <c r="E133" s="62"/>
    </row>
    <row r="134" spans="1:13" ht="18" customHeight="1" thickBot="1" x14ac:dyDescent="0.35">
      <c r="A134" s="58"/>
      <c r="B134" s="37"/>
      <c r="C134" s="9" t="s">
        <v>99</v>
      </c>
      <c r="D134" s="74"/>
      <c r="E134" s="62"/>
    </row>
    <row r="135" spans="1:13" ht="42" customHeight="1" thickBot="1" x14ac:dyDescent="0.35">
      <c r="A135" s="38"/>
      <c r="E135" s="19">
        <f>IF(OR(D132="a",D132="b"),0,"")</f>
        <v>0</v>
      </c>
    </row>
    <row r="136" spans="1:13" ht="18" customHeight="1" x14ac:dyDescent="0.3">
      <c r="A136" s="58">
        <v>34</v>
      </c>
      <c r="B136" s="35" t="s">
        <v>100</v>
      </c>
      <c r="C136" s="2"/>
      <c r="D136" s="59" t="s">
        <v>333</v>
      </c>
      <c r="E136" s="62" t="str">
        <f>IF(AND(D136&lt;&gt;"a",D136&lt;&gt;"b",D136&lt;&gt;""), "Please enter A or B for your answer", "")</f>
        <v/>
      </c>
      <c r="L136" s="19">
        <f>IF(AND($E139=0,$D136="a"), 1, 0)</f>
        <v>0</v>
      </c>
      <c r="M136" s="19">
        <f>IF(AND($E139=0,$D136="b"), 1, 0)</f>
        <v>1</v>
      </c>
    </row>
    <row r="137" spans="1:13" ht="18" customHeight="1" x14ac:dyDescent="0.3">
      <c r="A137" s="58"/>
      <c r="B137" s="36"/>
      <c r="C137" s="10" t="s">
        <v>101</v>
      </c>
      <c r="D137" s="60"/>
      <c r="E137" s="62"/>
    </row>
    <row r="138" spans="1:13" ht="18" customHeight="1" thickBot="1" x14ac:dyDescent="0.35">
      <c r="A138" s="58"/>
      <c r="B138" s="37"/>
      <c r="C138" s="9" t="s">
        <v>102</v>
      </c>
      <c r="D138" s="61"/>
      <c r="E138" s="62"/>
    </row>
    <row r="139" spans="1:13" ht="42" customHeight="1" thickBot="1" x14ac:dyDescent="0.35">
      <c r="A139" s="38"/>
      <c r="E139" s="19">
        <f>IF(OR(D136="a",D136="b"),0,"")</f>
        <v>0</v>
      </c>
    </row>
    <row r="140" spans="1:13" ht="18" customHeight="1" x14ac:dyDescent="0.3">
      <c r="A140" s="58">
        <v>35</v>
      </c>
      <c r="B140" s="35" t="s">
        <v>103</v>
      </c>
      <c r="C140" s="2"/>
      <c r="D140" s="69" t="s">
        <v>334</v>
      </c>
      <c r="E140" s="62" t="str">
        <f>IF(AND(D140&lt;&gt;"a",D140&lt;&gt;"b",D140&lt;&gt;""), "Please enter A or B for your answer", "")</f>
        <v/>
      </c>
      <c r="L140" s="19">
        <f>IF(AND($E143=0,$D140="a"), 1, 0)</f>
        <v>1</v>
      </c>
      <c r="M140" s="19">
        <f>IF(AND($E143=0,$D140="b"), 1, 0)</f>
        <v>0</v>
      </c>
    </row>
    <row r="141" spans="1:13" ht="18" customHeight="1" x14ac:dyDescent="0.3">
      <c r="A141" s="58"/>
      <c r="B141" s="36"/>
      <c r="C141" s="10" t="s">
        <v>104</v>
      </c>
      <c r="D141" s="70"/>
      <c r="E141" s="62"/>
    </row>
    <row r="142" spans="1:13" ht="18" customHeight="1" thickBot="1" x14ac:dyDescent="0.35">
      <c r="A142" s="58"/>
      <c r="B142" s="37"/>
      <c r="C142" s="9" t="s">
        <v>105</v>
      </c>
      <c r="D142" s="71"/>
      <c r="E142" s="62"/>
    </row>
    <row r="143" spans="1:13" ht="42" customHeight="1" thickBot="1" x14ac:dyDescent="0.35">
      <c r="A143" s="38"/>
      <c r="E143" s="19">
        <f>IF(OR(D140="a",D140="b"),0,"")</f>
        <v>0</v>
      </c>
    </row>
    <row r="144" spans="1:13" ht="18" customHeight="1" x14ac:dyDescent="0.3">
      <c r="A144" s="58">
        <v>36</v>
      </c>
      <c r="B144" s="35" t="s">
        <v>106</v>
      </c>
      <c r="C144" s="2"/>
      <c r="D144" s="63" t="s">
        <v>333</v>
      </c>
      <c r="E144" s="62" t="str">
        <f>IF(AND(D144&lt;&gt;"a",D144&lt;&gt;"b",D144&lt;&gt;""), "Please enter A or B for your answer", "")</f>
        <v/>
      </c>
      <c r="F144" s="19">
        <f>IF(AND($E147=0,$D144="a"), 1, 0)</f>
        <v>0</v>
      </c>
      <c r="G144" s="19">
        <f>IF(AND($E147=0,$D144="b"), 1, 0)</f>
        <v>1</v>
      </c>
    </row>
    <row r="145" spans="1:11" ht="18" customHeight="1" x14ac:dyDescent="0.3">
      <c r="A145" s="58"/>
      <c r="B145" s="36"/>
      <c r="C145" s="10" t="s">
        <v>107</v>
      </c>
      <c r="D145" s="64"/>
      <c r="E145" s="62"/>
    </row>
    <row r="146" spans="1:11" ht="18" customHeight="1" thickBot="1" x14ac:dyDescent="0.35">
      <c r="A146" s="58"/>
      <c r="B146" s="37"/>
      <c r="C146" s="9" t="s">
        <v>108</v>
      </c>
      <c r="D146" s="65"/>
      <c r="E146" s="62"/>
      <c r="F146" s="40"/>
    </row>
    <row r="147" spans="1:11" ht="42" customHeight="1" thickBot="1" x14ac:dyDescent="0.35">
      <c r="A147" s="38"/>
      <c r="E147" s="19">
        <f>IF(OR(D144="a",D144="b"),0,"")</f>
        <v>0</v>
      </c>
    </row>
    <row r="148" spans="1:11" ht="18" customHeight="1" x14ac:dyDescent="0.3">
      <c r="A148" s="58">
        <v>37</v>
      </c>
      <c r="B148" s="35" t="s">
        <v>109</v>
      </c>
      <c r="C148" s="2"/>
      <c r="D148" s="66" t="s">
        <v>333</v>
      </c>
      <c r="E148" s="62" t="str">
        <f>IF(AND(D148&lt;&gt;"a",D148&lt;&gt;"b",D148&lt;&gt;""), "Please enter A or B for your answer", "")</f>
        <v/>
      </c>
      <c r="H148" s="19">
        <f>IF(AND($E151=0,$D148="a"), 1, 0)</f>
        <v>0</v>
      </c>
      <c r="I148" s="19">
        <f>IF(AND($E151=0,$D148="b"), 1, 0)</f>
        <v>1</v>
      </c>
    </row>
    <row r="149" spans="1:11" ht="18" customHeight="1" x14ac:dyDescent="0.3">
      <c r="A149" s="58"/>
      <c r="B149" s="36"/>
      <c r="C149" s="10" t="s">
        <v>110</v>
      </c>
      <c r="D149" s="67"/>
      <c r="E149" s="62"/>
    </row>
    <row r="150" spans="1:11" ht="18" customHeight="1" thickBot="1" x14ac:dyDescent="0.35">
      <c r="A150" s="58"/>
      <c r="B150" s="37"/>
      <c r="C150" s="9" t="s">
        <v>111</v>
      </c>
      <c r="D150" s="68"/>
      <c r="E150" s="62"/>
    </row>
    <row r="151" spans="1:11" ht="42" customHeight="1" thickBot="1" x14ac:dyDescent="0.35">
      <c r="A151" s="38"/>
      <c r="E151" s="19">
        <f>IF(OR(D148="a",D148="b"),0,"")</f>
        <v>0</v>
      </c>
    </row>
    <row r="152" spans="1:11" ht="18" customHeight="1" x14ac:dyDescent="0.3">
      <c r="A152" s="58">
        <v>38</v>
      </c>
      <c r="B152" s="35" t="s">
        <v>112</v>
      </c>
      <c r="C152" s="2"/>
      <c r="D152" s="72" t="s">
        <v>334</v>
      </c>
      <c r="E152" s="62" t="str">
        <f>IF(AND(D152&lt;&gt;"a",D152&lt;&gt;"b",D152&lt;&gt;""), "Please enter A or B for your answer", "")</f>
        <v/>
      </c>
      <c r="H152" s="19">
        <f>IF(AND($E155=0,$D152="a"), 1, 0)</f>
        <v>1</v>
      </c>
      <c r="I152" s="19">
        <f>IF(AND($E155=0,$D152="b"), 1, 0)</f>
        <v>0</v>
      </c>
    </row>
    <row r="153" spans="1:11" ht="18" customHeight="1" x14ac:dyDescent="0.3">
      <c r="A153" s="58"/>
      <c r="B153" s="36"/>
      <c r="C153" s="10" t="s">
        <v>113</v>
      </c>
      <c r="D153" s="73"/>
      <c r="E153" s="62"/>
    </row>
    <row r="154" spans="1:11" ht="18" customHeight="1" thickBot="1" x14ac:dyDescent="0.35">
      <c r="A154" s="58"/>
      <c r="B154" s="37"/>
      <c r="C154" s="9" t="s">
        <v>114</v>
      </c>
      <c r="D154" s="74"/>
      <c r="E154" s="62"/>
    </row>
    <row r="155" spans="1:11" ht="42" customHeight="1" thickBot="1" x14ac:dyDescent="0.35">
      <c r="A155" s="38"/>
      <c r="E155" s="19">
        <f>IF(OR(D152="a",D152="b"),0,"")</f>
        <v>0</v>
      </c>
    </row>
    <row r="156" spans="1:11" ht="18" customHeight="1" x14ac:dyDescent="0.3">
      <c r="A156" s="58">
        <v>39</v>
      </c>
      <c r="B156" s="35" t="s">
        <v>115</v>
      </c>
      <c r="C156" s="2"/>
      <c r="D156" s="59" t="s">
        <v>334</v>
      </c>
      <c r="E156" s="62" t="str">
        <f>IF(AND(D156&lt;&gt;"a",D156&lt;&gt;"b",D156&lt;&gt;""), "Please enter A or B for your answer", "")</f>
        <v/>
      </c>
      <c r="J156" s="19">
        <f>IF(AND($E159=0,$D156="a"), 1, 0)</f>
        <v>1</v>
      </c>
      <c r="K156" s="19">
        <f>IF(AND($E159=0,$D156="b"), 1, 0)</f>
        <v>0</v>
      </c>
    </row>
    <row r="157" spans="1:11" ht="18" customHeight="1" x14ac:dyDescent="0.3">
      <c r="A157" s="58"/>
      <c r="B157" s="36"/>
      <c r="C157" s="10" t="s">
        <v>116</v>
      </c>
      <c r="D157" s="60"/>
      <c r="E157" s="62"/>
    </row>
    <row r="158" spans="1:11" ht="18" customHeight="1" thickBot="1" x14ac:dyDescent="0.35">
      <c r="A158" s="58"/>
      <c r="B158" s="37"/>
      <c r="C158" s="9" t="s">
        <v>117</v>
      </c>
      <c r="D158" s="61"/>
      <c r="E158" s="62"/>
    </row>
    <row r="159" spans="1:11" ht="42" customHeight="1" thickBot="1" x14ac:dyDescent="0.35">
      <c r="A159" s="38"/>
      <c r="E159" s="19">
        <f>IF(OR(D156="a",D156="b"),0,"")</f>
        <v>0</v>
      </c>
    </row>
    <row r="160" spans="1:11" ht="18" customHeight="1" x14ac:dyDescent="0.3">
      <c r="A160" s="58">
        <v>40</v>
      </c>
      <c r="B160" s="35" t="s">
        <v>118</v>
      </c>
      <c r="C160" s="2"/>
      <c r="D160" s="69" t="s">
        <v>333</v>
      </c>
      <c r="E160" s="62" t="str">
        <f>IF(AND(D160&lt;&gt;"a",D160&lt;&gt;"b",D160&lt;&gt;""), "Please enter A or B for your answer", "")</f>
        <v/>
      </c>
      <c r="J160" s="19">
        <f>IF(AND($E163=0,$D160="a"), 1, 0)</f>
        <v>0</v>
      </c>
      <c r="K160" s="19">
        <f>IF(AND($E163=0,$D160="b"), 1, 0)</f>
        <v>1</v>
      </c>
    </row>
    <row r="161" spans="1:13" ht="18" customHeight="1" x14ac:dyDescent="0.3">
      <c r="A161" s="58"/>
      <c r="B161" s="36"/>
      <c r="C161" s="10" t="s">
        <v>119</v>
      </c>
      <c r="D161" s="70"/>
      <c r="E161" s="62"/>
    </row>
    <row r="162" spans="1:13" ht="18" customHeight="1" thickBot="1" x14ac:dyDescent="0.35">
      <c r="A162" s="58"/>
      <c r="B162" s="37"/>
      <c r="C162" s="9" t="s">
        <v>96</v>
      </c>
      <c r="D162" s="71"/>
      <c r="E162" s="62"/>
    </row>
    <row r="163" spans="1:13" ht="42" customHeight="1" thickBot="1" x14ac:dyDescent="0.35">
      <c r="A163" s="38"/>
      <c r="E163" s="19">
        <f>IF(OR(D160="a",D160="b"),0,"")</f>
        <v>0</v>
      </c>
    </row>
    <row r="164" spans="1:13" ht="18" customHeight="1" x14ac:dyDescent="0.3">
      <c r="A164" s="58">
        <v>41</v>
      </c>
      <c r="B164" s="35" t="s">
        <v>120</v>
      </c>
      <c r="C164" s="2"/>
      <c r="D164" s="63" t="s">
        <v>333</v>
      </c>
      <c r="E164" s="62" t="str">
        <f>IF(AND(D164&lt;&gt;"a",D164&lt;&gt;"b",D164&lt;&gt;""), "Please enter A or B for your answer", "")</f>
        <v/>
      </c>
      <c r="L164" s="19">
        <f>IF(AND($E167=0,$D164="a"), 1, 0)</f>
        <v>0</v>
      </c>
      <c r="M164" s="19">
        <f>IF(AND($E167=0,$D164="b"), 1, 0)</f>
        <v>1</v>
      </c>
    </row>
    <row r="165" spans="1:13" ht="18" customHeight="1" x14ac:dyDescent="0.3">
      <c r="A165" s="58"/>
      <c r="B165" s="36"/>
      <c r="C165" s="10" t="s">
        <v>121</v>
      </c>
      <c r="D165" s="64"/>
      <c r="E165" s="62"/>
    </row>
    <row r="166" spans="1:13" ht="18" customHeight="1" thickBot="1" x14ac:dyDescent="0.35">
      <c r="A166" s="58"/>
      <c r="B166" s="37"/>
      <c r="C166" s="9" t="s">
        <v>122</v>
      </c>
      <c r="D166" s="65"/>
      <c r="E166" s="62"/>
    </row>
    <row r="167" spans="1:13" ht="42" customHeight="1" thickBot="1" x14ac:dyDescent="0.35">
      <c r="A167" s="38"/>
      <c r="E167" s="19">
        <f>IF(OR(D164="a",D164="b"),0,"")</f>
        <v>0</v>
      </c>
    </row>
    <row r="168" spans="1:13" ht="18" customHeight="1" x14ac:dyDescent="0.3">
      <c r="A168" s="58">
        <v>42</v>
      </c>
      <c r="B168" s="35" t="s">
        <v>123</v>
      </c>
      <c r="C168" s="2"/>
      <c r="D168" s="66" t="s">
        <v>334</v>
      </c>
      <c r="E168" s="62" t="str">
        <f>IF(AND(D168&lt;&gt;"a",D168&lt;&gt;"b",D168&lt;&gt;""), "Please enter A or B for your answer", "")</f>
        <v/>
      </c>
      <c r="L168" s="19">
        <f>IF(AND($E171=0,$D168="a"), 1, 0)</f>
        <v>1</v>
      </c>
      <c r="M168" s="19">
        <f>IF(AND($E171=0,$D168="b"), 1, 0)</f>
        <v>0</v>
      </c>
    </row>
    <row r="169" spans="1:13" ht="18" customHeight="1" x14ac:dyDescent="0.3">
      <c r="A169" s="58"/>
      <c r="B169" s="36"/>
      <c r="C169" s="10" t="s">
        <v>124</v>
      </c>
      <c r="D169" s="67"/>
      <c r="E169" s="62"/>
    </row>
    <row r="170" spans="1:13" ht="18" customHeight="1" thickBot="1" x14ac:dyDescent="0.35">
      <c r="A170" s="58"/>
      <c r="B170" s="37"/>
      <c r="C170" s="9" t="s">
        <v>125</v>
      </c>
      <c r="D170" s="68"/>
      <c r="E170" s="62"/>
    </row>
    <row r="171" spans="1:13" ht="42" customHeight="1" thickBot="1" x14ac:dyDescent="0.35">
      <c r="A171" s="38"/>
      <c r="E171" s="19">
        <f>IF(OR(D168="a",D168="b"),0,"")</f>
        <v>0</v>
      </c>
    </row>
    <row r="172" spans="1:13" ht="18" customHeight="1" x14ac:dyDescent="0.3">
      <c r="A172" s="58">
        <v>43</v>
      </c>
      <c r="B172" s="35" t="s">
        <v>126</v>
      </c>
      <c r="C172" s="2"/>
      <c r="D172" s="72" t="s">
        <v>333</v>
      </c>
      <c r="E172" s="62" t="str">
        <f>IF(AND(D172&lt;&gt;"a",D172&lt;&gt;"b",D172&lt;&gt;""), "Please enter A or B for your answer", "")</f>
        <v/>
      </c>
      <c r="F172" s="19">
        <f>IF(AND($E175=0,$D172="a"), 1, 0)</f>
        <v>0</v>
      </c>
      <c r="G172" s="19">
        <f>IF(AND($E175=0,$D172="b"), 1, 0)</f>
        <v>1</v>
      </c>
    </row>
    <row r="173" spans="1:13" ht="18" customHeight="1" x14ac:dyDescent="0.3">
      <c r="A173" s="58"/>
      <c r="B173" s="36"/>
      <c r="C173" s="10" t="s">
        <v>127</v>
      </c>
      <c r="D173" s="73"/>
      <c r="E173" s="62"/>
    </row>
    <row r="174" spans="1:13" ht="18" customHeight="1" thickBot="1" x14ac:dyDescent="0.35">
      <c r="A174" s="58"/>
      <c r="B174" s="37"/>
      <c r="C174" s="9" t="s">
        <v>128</v>
      </c>
      <c r="D174" s="74"/>
      <c r="E174" s="62"/>
      <c r="F174" s="40"/>
    </row>
    <row r="175" spans="1:13" ht="42" customHeight="1" thickBot="1" x14ac:dyDescent="0.35">
      <c r="A175" s="38"/>
      <c r="E175" s="19">
        <f>IF(OR(D172="a",D172="b"),0,"")</f>
        <v>0</v>
      </c>
    </row>
    <row r="176" spans="1:13" ht="18" customHeight="1" x14ac:dyDescent="0.3">
      <c r="A176" s="58">
        <v>44</v>
      </c>
      <c r="B176" s="35" t="s">
        <v>129</v>
      </c>
      <c r="C176" s="2"/>
      <c r="D176" s="59" t="s">
        <v>334</v>
      </c>
      <c r="E176" s="62" t="str">
        <f>IF(AND(D176&lt;&gt;"a",D176&lt;&gt;"b",D176&lt;&gt;""), "Please enter A or B for your answer", "")</f>
        <v/>
      </c>
      <c r="H176" s="19">
        <f>IF(AND($E179=0,$D176="a"), 1, 0)</f>
        <v>1</v>
      </c>
      <c r="I176" s="19">
        <f>IF(AND($E179=0,$D176="b"), 1, 0)</f>
        <v>0</v>
      </c>
    </row>
    <row r="177" spans="1:13" ht="18" customHeight="1" x14ac:dyDescent="0.3">
      <c r="A177" s="58"/>
      <c r="B177" s="36"/>
      <c r="C177" s="10" t="s">
        <v>130</v>
      </c>
      <c r="D177" s="60"/>
      <c r="E177" s="62"/>
    </row>
    <row r="178" spans="1:13" ht="18" customHeight="1" thickBot="1" x14ac:dyDescent="0.35">
      <c r="A178" s="58"/>
      <c r="B178" s="37"/>
      <c r="C178" s="9" t="s">
        <v>131</v>
      </c>
      <c r="D178" s="61"/>
      <c r="E178" s="62"/>
    </row>
    <row r="179" spans="1:13" ht="42" customHeight="1" thickBot="1" x14ac:dyDescent="0.35">
      <c r="A179" s="38"/>
      <c r="E179" s="19">
        <f>IF(OR(D176="a",D176="b"),0,"")</f>
        <v>0</v>
      </c>
    </row>
    <row r="180" spans="1:13" ht="18" customHeight="1" x14ac:dyDescent="0.3">
      <c r="A180" s="58">
        <v>45</v>
      </c>
      <c r="B180" s="35" t="s">
        <v>132</v>
      </c>
      <c r="C180" s="2"/>
      <c r="D180" s="69" t="s">
        <v>333</v>
      </c>
      <c r="E180" s="62" t="str">
        <f>IF(AND(D180&lt;&gt;"a",D180&lt;&gt;"b",D180&lt;&gt;""), "Please enter A or B for your answer", "")</f>
        <v/>
      </c>
      <c r="H180" s="19">
        <f>IF(AND($E183=0,$D180="a"), 1, 0)</f>
        <v>0</v>
      </c>
      <c r="I180" s="19">
        <f>IF(AND($E183=0,$D180="b"), 1, 0)</f>
        <v>1</v>
      </c>
    </row>
    <row r="181" spans="1:13" ht="18" customHeight="1" x14ac:dyDescent="0.3">
      <c r="A181" s="58"/>
      <c r="B181" s="36"/>
      <c r="C181" s="3" t="s">
        <v>133</v>
      </c>
      <c r="D181" s="70"/>
      <c r="E181" s="62"/>
    </row>
    <row r="182" spans="1:13" ht="18" customHeight="1" thickBot="1" x14ac:dyDescent="0.35">
      <c r="A182" s="58"/>
      <c r="B182" s="37"/>
      <c r="C182" s="4" t="s">
        <v>134</v>
      </c>
      <c r="D182" s="71"/>
      <c r="E182" s="62"/>
    </row>
    <row r="183" spans="1:13" ht="42" customHeight="1" thickBot="1" x14ac:dyDescent="0.35">
      <c r="A183" s="38"/>
      <c r="E183" s="19">
        <f>IF(OR(D180="a",D180="b"),0,"")</f>
        <v>0</v>
      </c>
    </row>
    <row r="184" spans="1:13" ht="18" customHeight="1" x14ac:dyDescent="0.3">
      <c r="A184" s="58">
        <v>46</v>
      </c>
      <c r="B184" s="35" t="s">
        <v>135</v>
      </c>
      <c r="C184" s="2"/>
      <c r="D184" s="63" t="s">
        <v>334</v>
      </c>
      <c r="E184" s="62" t="str">
        <f>IF(AND(D184&lt;&gt;"a",D184&lt;&gt;"b",D184&lt;&gt;""), "Please enter A or B for your answer", "")</f>
        <v/>
      </c>
      <c r="J184" s="19">
        <f>IF(AND($E187=0,$D184="a"), 1, 0)</f>
        <v>1</v>
      </c>
      <c r="K184" s="19">
        <f>IF(AND($E187=0,$D184="b"), 1, 0)</f>
        <v>0</v>
      </c>
    </row>
    <row r="185" spans="1:13" ht="18" customHeight="1" x14ac:dyDescent="0.3">
      <c r="A185" s="58"/>
      <c r="B185" s="36"/>
      <c r="C185" s="10" t="s">
        <v>136</v>
      </c>
      <c r="D185" s="64"/>
      <c r="E185" s="62"/>
    </row>
    <row r="186" spans="1:13" ht="18" customHeight="1" thickBot="1" x14ac:dyDescent="0.35">
      <c r="A186" s="58"/>
      <c r="B186" s="37"/>
      <c r="C186" s="9" t="s">
        <v>137</v>
      </c>
      <c r="D186" s="65"/>
      <c r="E186" s="62"/>
    </row>
    <row r="187" spans="1:13" ht="42" customHeight="1" thickBot="1" x14ac:dyDescent="0.35">
      <c r="A187" s="38"/>
      <c r="E187" s="19">
        <f>IF(OR(D184="a",D184="b"),0,"")</f>
        <v>0</v>
      </c>
    </row>
    <row r="188" spans="1:13" ht="18" customHeight="1" x14ac:dyDescent="0.3">
      <c r="A188" s="58">
        <v>47</v>
      </c>
      <c r="B188" s="35" t="s">
        <v>138</v>
      </c>
      <c r="C188" s="2"/>
      <c r="D188" s="66" t="s">
        <v>334</v>
      </c>
      <c r="E188" s="62" t="str">
        <f>IF(AND(D188&lt;&gt;"a",D188&lt;&gt;"b",D188&lt;&gt;""), "Please enter A or B for your answer", "")</f>
        <v/>
      </c>
      <c r="J188" s="19">
        <f>IF(AND($E191=0,$D188="a"), 1, 0)</f>
        <v>1</v>
      </c>
      <c r="K188" s="19">
        <f>IF(AND($E191=0,$D188="b"), 1, 0)</f>
        <v>0</v>
      </c>
    </row>
    <row r="189" spans="1:13" ht="18" customHeight="1" x14ac:dyDescent="0.3">
      <c r="A189" s="58"/>
      <c r="B189" s="36"/>
      <c r="C189" s="10" t="s">
        <v>33</v>
      </c>
      <c r="D189" s="67"/>
      <c r="E189" s="62"/>
    </row>
    <row r="190" spans="1:13" ht="18" customHeight="1" thickBot="1" x14ac:dyDescent="0.35">
      <c r="A190" s="58"/>
      <c r="B190" s="37"/>
      <c r="C190" s="9" t="s">
        <v>139</v>
      </c>
      <c r="D190" s="68"/>
      <c r="E190" s="62"/>
    </row>
    <row r="191" spans="1:13" ht="42" customHeight="1" thickBot="1" x14ac:dyDescent="0.35">
      <c r="A191" s="38"/>
      <c r="E191" s="19">
        <f>IF(OR(D188="a",D188="b"),0,"")</f>
        <v>0</v>
      </c>
    </row>
    <row r="192" spans="1:13" ht="18" customHeight="1" x14ac:dyDescent="0.3">
      <c r="A192" s="58">
        <v>48</v>
      </c>
      <c r="B192" s="35" t="s">
        <v>140</v>
      </c>
      <c r="C192" s="2"/>
      <c r="D192" s="72" t="s">
        <v>334</v>
      </c>
      <c r="E192" s="62" t="str">
        <f>IF(AND(D192&lt;&gt;"a",D192&lt;&gt;"b",D192&lt;&gt;""), "Please enter A or B for your answer", "")</f>
        <v/>
      </c>
      <c r="L192" s="19">
        <f>IF(AND($E195=0,$D192="a"), 1, 0)</f>
        <v>1</v>
      </c>
      <c r="M192" s="19">
        <f>IF(AND($E195=0,$D192="b"), 1, 0)</f>
        <v>0</v>
      </c>
    </row>
    <row r="193" spans="1:13" ht="18" customHeight="1" x14ac:dyDescent="0.3">
      <c r="A193" s="58"/>
      <c r="B193" s="36"/>
      <c r="C193" s="10" t="s">
        <v>141</v>
      </c>
      <c r="D193" s="73"/>
      <c r="E193" s="62"/>
    </row>
    <row r="194" spans="1:13" ht="18" customHeight="1" thickBot="1" x14ac:dyDescent="0.35">
      <c r="A194" s="58"/>
      <c r="B194" s="37"/>
      <c r="C194" s="9" t="s">
        <v>142</v>
      </c>
      <c r="D194" s="74"/>
      <c r="E194" s="62"/>
    </row>
    <row r="195" spans="1:13" ht="42" customHeight="1" thickBot="1" x14ac:dyDescent="0.35">
      <c r="A195" s="38"/>
      <c r="E195" s="19">
        <f>IF(OR(D192="a",D192="b"),0,"")</f>
        <v>0</v>
      </c>
    </row>
    <row r="196" spans="1:13" ht="18" customHeight="1" x14ac:dyDescent="0.3">
      <c r="A196" s="58">
        <v>49</v>
      </c>
      <c r="B196" s="35" t="s">
        <v>143</v>
      </c>
      <c r="C196" s="2"/>
      <c r="D196" s="59" t="s">
        <v>334</v>
      </c>
      <c r="E196" s="62" t="str">
        <f>IF(AND(D196&lt;&gt;"a",D196&lt;&gt;"b",D196&lt;&gt;""), "Please enter A or B for your answer", "")</f>
        <v/>
      </c>
      <c r="L196" s="19">
        <f>IF(AND($E199=0,$D196="a"), 1, 0)</f>
        <v>1</v>
      </c>
      <c r="M196" s="19">
        <f>IF(AND($E199=0,$D196="b"), 1, 0)</f>
        <v>0</v>
      </c>
    </row>
    <row r="197" spans="1:13" ht="18" customHeight="1" x14ac:dyDescent="0.3">
      <c r="A197" s="58"/>
      <c r="B197" s="36"/>
      <c r="C197" s="10" t="s">
        <v>144</v>
      </c>
      <c r="D197" s="60"/>
      <c r="E197" s="62"/>
    </row>
    <row r="198" spans="1:13" ht="18" customHeight="1" thickBot="1" x14ac:dyDescent="0.35">
      <c r="A198" s="58"/>
      <c r="B198" s="37"/>
      <c r="C198" s="9" t="s">
        <v>145</v>
      </c>
      <c r="D198" s="61"/>
      <c r="E198" s="62"/>
    </row>
    <row r="199" spans="1:13" ht="42" customHeight="1" thickBot="1" x14ac:dyDescent="0.35">
      <c r="A199" s="38"/>
      <c r="E199" s="19">
        <f>IF(OR(D196="a",D196="b"),0,"")</f>
        <v>0</v>
      </c>
    </row>
    <row r="200" spans="1:13" ht="18" customHeight="1" x14ac:dyDescent="0.3">
      <c r="A200" s="58">
        <v>50</v>
      </c>
      <c r="B200" s="35" t="s">
        <v>146</v>
      </c>
      <c r="C200" s="2"/>
      <c r="D200" s="69" t="s">
        <v>334</v>
      </c>
      <c r="E200" s="62" t="str">
        <f>IF(AND(D200&lt;&gt;"a",D200&lt;&gt;"b",D200&lt;&gt;""), "Please enter A or B for your answer", "")</f>
        <v/>
      </c>
      <c r="F200" s="19">
        <f>IF(AND($E203=0,$D200="a"), 1, 0)</f>
        <v>1</v>
      </c>
      <c r="G200" s="19">
        <f>IF(AND($E203=0,$D200="b"), 1, 0)</f>
        <v>0</v>
      </c>
    </row>
    <row r="201" spans="1:13" ht="18" customHeight="1" x14ac:dyDescent="0.3">
      <c r="A201" s="58"/>
      <c r="B201" s="36"/>
      <c r="C201" s="10" t="s">
        <v>147</v>
      </c>
      <c r="D201" s="70"/>
      <c r="E201" s="62"/>
    </row>
    <row r="202" spans="1:13" ht="18" customHeight="1" thickBot="1" x14ac:dyDescent="0.35">
      <c r="A202" s="58"/>
      <c r="B202" s="37"/>
      <c r="C202" s="9" t="s">
        <v>148</v>
      </c>
      <c r="D202" s="71"/>
      <c r="E202" s="62"/>
      <c r="F202" s="40"/>
    </row>
    <row r="203" spans="1:13" ht="42" customHeight="1" thickBot="1" x14ac:dyDescent="0.35">
      <c r="A203" s="38"/>
      <c r="E203" s="19">
        <f>IF(OR(D200="a",D200="b"),0,"")</f>
        <v>0</v>
      </c>
    </row>
    <row r="204" spans="1:13" ht="18" customHeight="1" x14ac:dyDescent="0.3">
      <c r="A204" s="58">
        <v>51</v>
      </c>
      <c r="B204" s="35" t="s">
        <v>149</v>
      </c>
      <c r="C204" s="2"/>
      <c r="D204" s="63" t="s">
        <v>334</v>
      </c>
      <c r="E204" s="62" t="str">
        <f>IF(AND(D204&lt;&gt;"a",D204&lt;&gt;"b",D204&lt;&gt;""), "Please enter A or B for your answer", "")</f>
        <v/>
      </c>
      <c r="H204" s="19">
        <f>IF(AND($E207=0,$D204="a"), 1, 0)</f>
        <v>1</v>
      </c>
      <c r="I204" s="19">
        <f>IF(AND($E207=0,$D204="b"), 1, 0)</f>
        <v>0</v>
      </c>
    </row>
    <row r="205" spans="1:13" ht="18" customHeight="1" x14ac:dyDescent="0.3">
      <c r="A205" s="58"/>
      <c r="B205" s="36"/>
      <c r="C205" s="3" t="s">
        <v>150</v>
      </c>
      <c r="D205" s="64"/>
      <c r="E205" s="62"/>
    </row>
    <row r="206" spans="1:13" ht="18" customHeight="1" thickBot="1" x14ac:dyDescent="0.35">
      <c r="A206" s="58"/>
      <c r="B206" s="37"/>
      <c r="C206" s="9" t="s">
        <v>151</v>
      </c>
      <c r="D206" s="65"/>
      <c r="E206" s="62"/>
    </row>
    <row r="207" spans="1:13" ht="42" customHeight="1" thickBot="1" x14ac:dyDescent="0.35">
      <c r="A207" s="38"/>
      <c r="E207" s="19">
        <f>IF(OR(D204="a",D204="b"),0,"")</f>
        <v>0</v>
      </c>
    </row>
    <row r="208" spans="1:13" ht="18" customHeight="1" x14ac:dyDescent="0.3">
      <c r="A208" s="58">
        <v>52</v>
      </c>
      <c r="B208" s="35" t="s">
        <v>152</v>
      </c>
      <c r="C208" s="2"/>
      <c r="D208" s="66" t="s">
        <v>334</v>
      </c>
      <c r="E208" s="62" t="str">
        <f>IF(AND(D208&lt;&gt;"a",D208&lt;&gt;"b",D208&lt;&gt;""), "Please enter A or B for your answer", "")</f>
        <v/>
      </c>
      <c r="H208" s="19">
        <f>IF(AND($E211=0,$D208="a"), 1, 0)</f>
        <v>1</v>
      </c>
      <c r="I208" s="19">
        <f>IF(AND($E211=0,$D208="b"), 1, 0)</f>
        <v>0</v>
      </c>
    </row>
    <row r="209" spans="1:13" ht="18" customHeight="1" x14ac:dyDescent="0.3">
      <c r="A209" s="58"/>
      <c r="B209" s="36"/>
      <c r="C209" s="10" t="s">
        <v>153</v>
      </c>
      <c r="D209" s="67"/>
      <c r="E209" s="62"/>
    </row>
    <row r="210" spans="1:13" ht="18" customHeight="1" thickBot="1" x14ac:dyDescent="0.35">
      <c r="A210" s="58"/>
      <c r="B210" s="37"/>
      <c r="C210" s="34" t="s">
        <v>154</v>
      </c>
      <c r="D210" s="68"/>
      <c r="E210" s="62"/>
    </row>
    <row r="211" spans="1:13" ht="42" customHeight="1" thickBot="1" x14ac:dyDescent="0.35">
      <c r="A211" s="38"/>
      <c r="E211" s="19">
        <f>IF(OR(D208="a",D208="b"),0,"")</f>
        <v>0</v>
      </c>
    </row>
    <row r="212" spans="1:13" ht="18" customHeight="1" x14ac:dyDescent="0.3">
      <c r="A212" s="58">
        <v>53</v>
      </c>
      <c r="B212" s="35" t="s">
        <v>155</v>
      </c>
      <c r="C212" s="2"/>
      <c r="D212" s="72" t="s">
        <v>333</v>
      </c>
      <c r="E212" s="62" t="str">
        <f>IF(AND(D212&lt;&gt;"a",D212&lt;&gt;"b",D212&lt;&gt;""), "Please enter A or B for your answer", "")</f>
        <v/>
      </c>
      <c r="J212" s="19">
        <f>IF(AND($E215=0,$D212="a"), 1, 0)</f>
        <v>0</v>
      </c>
      <c r="K212" s="19">
        <f>IF(AND($E215=0,$D212="b"), 1, 0)</f>
        <v>1</v>
      </c>
    </row>
    <row r="213" spans="1:13" ht="18" customHeight="1" x14ac:dyDescent="0.3">
      <c r="A213" s="58"/>
      <c r="B213" s="36"/>
      <c r="C213" s="10" t="s">
        <v>156</v>
      </c>
      <c r="D213" s="73"/>
      <c r="E213" s="62"/>
    </row>
    <row r="214" spans="1:13" ht="18" customHeight="1" thickBot="1" x14ac:dyDescent="0.35">
      <c r="A214" s="58"/>
      <c r="B214" s="37"/>
      <c r="C214" s="9" t="s">
        <v>157</v>
      </c>
      <c r="D214" s="74"/>
      <c r="E214" s="62"/>
    </row>
    <row r="215" spans="1:13" ht="42" customHeight="1" thickBot="1" x14ac:dyDescent="0.35">
      <c r="A215" s="38"/>
      <c r="E215" s="19">
        <f>IF(OR(D212="a",D212="b"),0,"")</f>
        <v>0</v>
      </c>
    </row>
    <row r="216" spans="1:13" ht="18" customHeight="1" x14ac:dyDescent="0.3">
      <c r="A216" s="58">
        <v>54</v>
      </c>
      <c r="B216" s="35" t="s">
        <v>146</v>
      </c>
      <c r="C216" s="2"/>
      <c r="D216" s="59" t="s">
        <v>334</v>
      </c>
      <c r="E216" s="62" t="str">
        <f>IF(AND(D216&lt;&gt;"a",D216&lt;&gt;"b",D216&lt;&gt;""), "Please enter A or B for your answer", "")</f>
        <v/>
      </c>
      <c r="J216" s="19">
        <f>IF(AND($E219=0,$D216="a"), 1, 0)</f>
        <v>1</v>
      </c>
      <c r="K216" s="19">
        <f>IF(AND($E219=0,$D216="b"), 1, 0)</f>
        <v>0</v>
      </c>
    </row>
    <row r="217" spans="1:13" ht="18" customHeight="1" x14ac:dyDescent="0.3">
      <c r="A217" s="58"/>
      <c r="B217" s="36"/>
      <c r="C217" s="10" t="s">
        <v>158</v>
      </c>
      <c r="D217" s="60"/>
      <c r="E217" s="62"/>
    </row>
    <row r="218" spans="1:13" ht="18" customHeight="1" thickBot="1" x14ac:dyDescent="0.35">
      <c r="A218" s="58"/>
      <c r="B218" s="37"/>
      <c r="C218" s="9" t="s">
        <v>159</v>
      </c>
      <c r="D218" s="61"/>
      <c r="E218" s="62"/>
    </row>
    <row r="219" spans="1:13" ht="42" customHeight="1" thickBot="1" x14ac:dyDescent="0.35">
      <c r="A219" s="38"/>
      <c r="E219" s="19">
        <f>IF(OR(D216="a",D216="b"),0,"")</f>
        <v>0</v>
      </c>
    </row>
    <row r="220" spans="1:13" ht="18" customHeight="1" x14ac:dyDescent="0.3">
      <c r="A220" s="58">
        <v>55</v>
      </c>
      <c r="B220" s="35" t="s">
        <v>160</v>
      </c>
      <c r="C220" s="2"/>
      <c r="D220" s="69" t="s">
        <v>334</v>
      </c>
      <c r="E220" s="62" t="str">
        <f>IF(AND(D220&lt;&gt;"a",D220&lt;&gt;"b",D220&lt;&gt;""), "Please enter A or B for your answer", "")</f>
        <v/>
      </c>
      <c r="L220" s="19">
        <f>IF(AND($E223=0,$D220="a"), 1, 0)</f>
        <v>1</v>
      </c>
      <c r="M220" s="19">
        <f>IF(AND($E223=0,$D220="b"), 1, 0)</f>
        <v>0</v>
      </c>
    </row>
    <row r="221" spans="1:13" ht="18" customHeight="1" x14ac:dyDescent="0.3">
      <c r="A221" s="58"/>
      <c r="B221" s="36"/>
      <c r="C221" s="10" t="s">
        <v>161</v>
      </c>
      <c r="D221" s="70"/>
      <c r="E221" s="62"/>
    </row>
    <row r="222" spans="1:13" ht="18" customHeight="1" thickBot="1" x14ac:dyDescent="0.35">
      <c r="A222" s="58"/>
      <c r="B222" s="37"/>
      <c r="C222" s="4" t="s">
        <v>162</v>
      </c>
      <c r="D222" s="71"/>
      <c r="E222" s="62"/>
    </row>
    <row r="223" spans="1:13" ht="42" customHeight="1" thickBot="1" x14ac:dyDescent="0.35">
      <c r="A223" s="38"/>
      <c r="E223" s="19">
        <f>IF(OR(D220="a",D220="b"),0,"")</f>
        <v>0</v>
      </c>
    </row>
    <row r="224" spans="1:13" ht="18" customHeight="1" x14ac:dyDescent="0.3">
      <c r="A224" s="58">
        <v>56</v>
      </c>
      <c r="B224" s="35" t="s">
        <v>163</v>
      </c>
      <c r="C224" s="2"/>
      <c r="D224" s="63" t="s">
        <v>333</v>
      </c>
      <c r="E224" s="62" t="str">
        <f>IF(AND(D224&lt;&gt;"a",D224&lt;&gt;"b",D224&lt;&gt;""), "Please enter A or B for your answer", "")</f>
        <v/>
      </c>
      <c r="L224" s="19">
        <f>IF(AND($E227=0,$D224="a"), 1, 0)</f>
        <v>0</v>
      </c>
      <c r="M224" s="19">
        <f>IF(AND($E227=0,$D224="b"), 1, 0)</f>
        <v>1</v>
      </c>
    </row>
    <row r="225" spans="1:11" ht="18" customHeight="1" x14ac:dyDescent="0.3">
      <c r="A225" s="58"/>
      <c r="B225" s="36"/>
      <c r="C225" s="10" t="s">
        <v>164</v>
      </c>
      <c r="D225" s="64"/>
      <c r="E225" s="62"/>
    </row>
    <row r="226" spans="1:11" ht="18" customHeight="1" thickBot="1" x14ac:dyDescent="0.35">
      <c r="A226" s="58"/>
      <c r="B226" s="37"/>
      <c r="C226" s="9" t="s">
        <v>165</v>
      </c>
      <c r="D226" s="65"/>
      <c r="E226" s="62"/>
    </row>
    <row r="227" spans="1:11" ht="42" customHeight="1" thickBot="1" x14ac:dyDescent="0.35">
      <c r="A227" s="38"/>
      <c r="E227" s="19">
        <f>IF(OR(D224="a",D224="b"),0,"")</f>
        <v>0</v>
      </c>
    </row>
    <row r="228" spans="1:11" ht="18" customHeight="1" x14ac:dyDescent="0.3">
      <c r="A228" s="58">
        <v>57</v>
      </c>
      <c r="B228" s="35" t="s">
        <v>166</v>
      </c>
      <c r="C228" s="2"/>
      <c r="D228" s="66" t="s">
        <v>334</v>
      </c>
      <c r="E228" s="62" t="str">
        <f>IF(AND(D228&lt;&gt;"a",D228&lt;&gt;"b",D228&lt;&gt;""), "Please enter A or B for your answer", "")</f>
        <v/>
      </c>
      <c r="F228" s="19">
        <f>IF(AND($E231=0,$D228="a"), 1, 0)</f>
        <v>1</v>
      </c>
      <c r="G228" s="19">
        <f>IF(AND($E231=0,$D228="b"), 1, 0)</f>
        <v>0</v>
      </c>
    </row>
    <row r="229" spans="1:11" ht="18" customHeight="1" x14ac:dyDescent="0.3">
      <c r="A229" s="58"/>
      <c r="B229" s="36"/>
      <c r="C229" s="10" t="s">
        <v>167</v>
      </c>
      <c r="D229" s="67"/>
      <c r="E229" s="62"/>
    </row>
    <row r="230" spans="1:11" ht="18" customHeight="1" thickBot="1" x14ac:dyDescent="0.35">
      <c r="A230" s="58"/>
      <c r="B230" s="37"/>
      <c r="C230" s="4" t="s">
        <v>168</v>
      </c>
      <c r="D230" s="68"/>
      <c r="E230" s="62"/>
      <c r="F230" s="40"/>
    </row>
    <row r="231" spans="1:11" ht="42" customHeight="1" thickBot="1" x14ac:dyDescent="0.35">
      <c r="A231" s="38"/>
      <c r="E231" s="19">
        <f>IF(OR(D228="a",D228="b"),0,"")</f>
        <v>0</v>
      </c>
    </row>
    <row r="232" spans="1:11" ht="18" customHeight="1" x14ac:dyDescent="0.3">
      <c r="A232" s="58">
        <v>58</v>
      </c>
      <c r="B232" s="35" t="s">
        <v>169</v>
      </c>
      <c r="C232" s="2"/>
      <c r="D232" s="72" t="s">
        <v>334</v>
      </c>
      <c r="E232" s="62" t="str">
        <f>IF(AND(D232&lt;&gt;"a",D232&lt;&gt;"b",D232&lt;&gt;""), "Please enter A or B for your answer", "")</f>
        <v/>
      </c>
      <c r="H232" s="19">
        <f>IF(AND($E235=0,$D232="a"), 1, 0)</f>
        <v>1</v>
      </c>
      <c r="I232" s="19">
        <f>IF(AND($E235=0,$D232="b"), 1, 0)</f>
        <v>0</v>
      </c>
    </row>
    <row r="233" spans="1:11" ht="18" customHeight="1" x14ac:dyDescent="0.3">
      <c r="A233" s="58"/>
      <c r="B233" s="36"/>
      <c r="C233" s="3" t="s">
        <v>170</v>
      </c>
      <c r="D233" s="73"/>
      <c r="E233" s="62"/>
    </row>
    <row r="234" spans="1:11" ht="18" customHeight="1" thickBot="1" x14ac:dyDescent="0.35">
      <c r="A234" s="58"/>
      <c r="B234" s="37"/>
      <c r="C234" s="4" t="s">
        <v>171</v>
      </c>
      <c r="D234" s="74"/>
      <c r="E234" s="62"/>
    </row>
    <row r="235" spans="1:11" ht="42" customHeight="1" thickBot="1" x14ac:dyDescent="0.35">
      <c r="A235" s="38"/>
      <c r="E235" s="19">
        <f>IF(OR(D232="a",D232="b"),0,"")</f>
        <v>0</v>
      </c>
    </row>
    <row r="236" spans="1:11" ht="18" customHeight="1" x14ac:dyDescent="0.3">
      <c r="A236" s="58">
        <v>59</v>
      </c>
      <c r="B236" s="35" t="s">
        <v>172</v>
      </c>
      <c r="C236" s="2"/>
      <c r="D236" s="59" t="s">
        <v>333</v>
      </c>
      <c r="E236" s="62" t="str">
        <f>IF(AND(D236&lt;&gt;"a",D236&lt;&gt;"b",D236&lt;&gt;""), "Please enter A or B for your answer", "")</f>
        <v/>
      </c>
      <c r="H236" s="19">
        <f>IF(AND($E239=0,$D236="a"), 1, 0)</f>
        <v>0</v>
      </c>
      <c r="I236" s="19">
        <f>IF(AND($E239=0,$D236="b"), 1, 0)</f>
        <v>1</v>
      </c>
    </row>
    <row r="237" spans="1:11" ht="18" customHeight="1" x14ac:dyDescent="0.3">
      <c r="A237" s="58"/>
      <c r="B237" s="36"/>
      <c r="C237" s="10" t="s">
        <v>173</v>
      </c>
      <c r="D237" s="60"/>
      <c r="E237" s="62"/>
    </row>
    <row r="238" spans="1:11" ht="18" customHeight="1" thickBot="1" x14ac:dyDescent="0.35">
      <c r="A238" s="58"/>
      <c r="B238" s="37"/>
      <c r="C238" s="9" t="s">
        <v>174</v>
      </c>
      <c r="D238" s="61"/>
      <c r="E238" s="62"/>
    </row>
    <row r="239" spans="1:11" ht="42" customHeight="1" thickBot="1" x14ac:dyDescent="0.35">
      <c r="A239" s="38"/>
      <c r="E239" s="19">
        <f>IF(OR(D236="a",D236="b"),0,"")</f>
        <v>0</v>
      </c>
    </row>
    <row r="240" spans="1:11" ht="18" customHeight="1" x14ac:dyDescent="0.3">
      <c r="A240" s="58">
        <v>60</v>
      </c>
      <c r="B240" s="35" t="s">
        <v>175</v>
      </c>
      <c r="C240" s="2"/>
      <c r="D240" s="69" t="s">
        <v>333</v>
      </c>
      <c r="E240" s="62" t="str">
        <f>IF(AND(D240&lt;&gt;"a",D240&lt;&gt;"b",D240&lt;&gt;""), "Please enter A or B for your answer", "")</f>
        <v/>
      </c>
      <c r="J240" s="19">
        <f>IF(AND($E243=0,$D240="a"), 1, 0)</f>
        <v>0</v>
      </c>
      <c r="K240" s="19">
        <f>IF(AND($E243=0,$D240="b"), 1, 0)</f>
        <v>1</v>
      </c>
    </row>
    <row r="241" spans="1:13" ht="18" customHeight="1" x14ac:dyDescent="0.3">
      <c r="A241" s="58"/>
      <c r="B241" s="36"/>
      <c r="C241" s="10" t="s">
        <v>176</v>
      </c>
      <c r="D241" s="70"/>
      <c r="E241" s="62"/>
    </row>
    <row r="242" spans="1:13" ht="18" customHeight="1" thickBot="1" x14ac:dyDescent="0.35">
      <c r="A242" s="58"/>
      <c r="B242" s="37"/>
      <c r="C242" s="9" t="s">
        <v>177</v>
      </c>
      <c r="D242" s="71"/>
      <c r="E242" s="62"/>
    </row>
    <row r="243" spans="1:13" ht="42" customHeight="1" thickBot="1" x14ac:dyDescent="0.35">
      <c r="A243" s="38"/>
      <c r="E243" s="19">
        <f>IF(OR(D240="a",D240="b"),0,"")</f>
        <v>0</v>
      </c>
    </row>
    <row r="244" spans="1:13" ht="18" customHeight="1" x14ac:dyDescent="0.3">
      <c r="A244" s="58">
        <v>61</v>
      </c>
      <c r="B244" s="35" t="s">
        <v>178</v>
      </c>
      <c r="C244" s="2"/>
      <c r="D244" s="63" t="s">
        <v>334</v>
      </c>
      <c r="E244" s="62" t="str">
        <f>IF(AND(D244&lt;&gt;"a",D244&lt;&gt;"b",D244&lt;&gt;""), "Please enter A or B for your answer", "")</f>
        <v/>
      </c>
      <c r="J244" s="19">
        <f>IF(AND($E247=0,$D244="a"), 1, 0)</f>
        <v>1</v>
      </c>
      <c r="K244" s="19">
        <f>IF(AND($E247=0,$D244="b"), 1, 0)</f>
        <v>0</v>
      </c>
    </row>
    <row r="245" spans="1:13" ht="18" customHeight="1" x14ac:dyDescent="0.3">
      <c r="A245" s="58"/>
      <c r="B245" s="36"/>
      <c r="C245" s="10" t="s">
        <v>179</v>
      </c>
      <c r="D245" s="64"/>
      <c r="E245" s="62"/>
    </row>
    <row r="246" spans="1:13" ht="18" customHeight="1" thickBot="1" x14ac:dyDescent="0.35">
      <c r="A246" s="58"/>
      <c r="B246" s="37"/>
      <c r="C246" s="9" t="s">
        <v>180</v>
      </c>
      <c r="D246" s="65"/>
      <c r="E246" s="62"/>
    </row>
    <row r="247" spans="1:13" ht="42" customHeight="1" thickBot="1" x14ac:dyDescent="0.35">
      <c r="A247" s="38"/>
      <c r="E247" s="19">
        <f>IF(OR(D244="a",D244="b"),0,"")</f>
        <v>0</v>
      </c>
    </row>
    <row r="248" spans="1:13" ht="18" customHeight="1" x14ac:dyDescent="0.3">
      <c r="A248" s="58">
        <v>62</v>
      </c>
      <c r="B248" s="35" t="s">
        <v>181</v>
      </c>
      <c r="C248" s="2"/>
      <c r="D248" s="66" t="s">
        <v>334</v>
      </c>
      <c r="E248" s="62" t="str">
        <f>IF(AND(D248&lt;&gt;"a",D248&lt;&gt;"b",D248&lt;&gt;""), "Please enter A or B for your answer", "")</f>
        <v/>
      </c>
      <c r="L248" s="19">
        <f>IF(AND($E251=0,$D248="a"), 1, 0)</f>
        <v>1</v>
      </c>
      <c r="M248" s="19">
        <f>IF(AND($E251=0,$D248="b"), 1, 0)</f>
        <v>0</v>
      </c>
    </row>
    <row r="249" spans="1:13" ht="18" customHeight="1" x14ac:dyDescent="0.3">
      <c r="A249" s="58"/>
      <c r="B249" s="36"/>
      <c r="C249" s="10" t="s">
        <v>182</v>
      </c>
      <c r="D249" s="67"/>
      <c r="E249" s="62"/>
    </row>
    <row r="250" spans="1:13" ht="18" customHeight="1" thickBot="1" x14ac:dyDescent="0.35">
      <c r="A250" s="58"/>
      <c r="B250" s="37"/>
      <c r="C250" s="9" t="s">
        <v>183</v>
      </c>
      <c r="D250" s="68"/>
      <c r="E250" s="62"/>
    </row>
    <row r="251" spans="1:13" ht="42" customHeight="1" thickBot="1" x14ac:dyDescent="0.35">
      <c r="A251" s="38"/>
      <c r="E251" s="19">
        <f>IF(OR(D248="a",D248="b"),0,"")</f>
        <v>0</v>
      </c>
    </row>
    <row r="252" spans="1:13" ht="18" customHeight="1" x14ac:dyDescent="0.3">
      <c r="A252" s="58">
        <v>63</v>
      </c>
      <c r="B252" s="35" t="s">
        <v>184</v>
      </c>
      <c r="C252" s="2"/>
      <c r="D252" s="72" t="s">
        <v>333</v>
      </c>
      <c r="E252" s="62" t="str">
        <f>IF(AND(D252&lt;&gt;"a",D252&lt;&gt;"b",D252&lt;&gt;""), "Please enter A or B for your answer", "")</f>
        <v/>
      </c>
      <c r="L252" s="19">
        <f>IF(AND($E255=0,$D252="a"), 1, 0)</f>
        <v>0</v>
      </c>
      <c r="M252" s="19">
        <f>IF(AND($E255=0,$D252="b"), 1, 0)</f>
        <v>1</v>
      </c>
    </row>
    <row r="253" spans="1:13" ht="18" customHeight="1" x14ac:dyDescent="0.3">
      <c r="A253" s="58"/>
      <c r="B253" s="36"/>
      <c r="C253" s="10" t="s">
        <v>185</v>
      </c>
      <c r="D253" s="73"/>
      <c r="E253" s="62"/>
    </row>
    <row r="254" spans="1:13" ht="18" customHeight="1" thickBot="1" x14ac:dyDescent="0.35">
      <c r="A254" s="58"/>
      <c r="B254" s="37"/>
      <c r="C254" s="9" t="s">
        <v>186</v>
      </c>
      <c r="D254" s="74"/>
      <c r="E254" s="62"/>
    </row>
    <row r="255" spans="1:13" ht="42" customHeight="1" thickBot="1" x14ac:dyDescent="0.35">
      <c r="A255" s="38"/>
      <c r="E255" s="19">
        <f>IF(OR(D252="a",D252="b"),0,"")</f>
        <v>0</v>
      </c>
    </row>
    <row r="256" spans="1:13" ht="18" customHeight="1" x14ac:dyDescent="0.3">
      <c r="A256" s="58">
        <v>64</v>
      </c>
      <c r="B256" s="35" t="s">
        <v>187</v>
      </c>
      <c r="C256" s="2"/>
      <c r="D256" s="59" t="s">
        <v>334</v>
      </c>
      <c r="E256" s="62" t="str">
        <f>IF(AND(D256&lt;&gt;"a",D256&lt;&gt;"b",D256&lt;&gt;""), "Please enter A or B for your answer", "")</f>
        <v/>
      </c>
      <c r="F256" s="19">
        <f>IF(AND($E259=0,$D256="a"), 1, 0)</f>
        <v>1</v>
      </c>
      <c r="G256" s="19">
        <f>IF(AND($E259=0,$D256="b"), 1, 0)</f>
        <v>0</v>
      </c>
    </row>
    <row r="257" spans="1:11" ht="18" customHeight="1" x14ac:dyDescent="0.3">
      <c r="A257" s="58"/>
      <c r="B257" s="36"/>
      <c r="C257" s="10" t="s">
        <v>188</v>
      </c>
      <c r="D257" s="60"/>
      <c r="E257" s="62"/>
    </row>
    <row r="258" spans="1:11" ht="18" customHeight="1" thickBot="1" x14ac:dyDescent="0.35">
      <c r="A258" s="58"/>
      <c r="B258" s="37"/>
      <c r="C258" s="9" t="s">
        <v>189</v>
      </c>
      <c r="D258" s="61"/>
      <c r="E258" s="62"/>
      <c r="F258" s="40"/>
    </row>
    <row r="259" spans="1:11" ht="42" customHeight="1" thickBot="1" x14ac:dyDescent="0.35">
      <c r="A259" s="38"/>
      <c r="E259" s="19">
        <f>IF(OR(D256="a",D256="b"),0,"")</f>
        <v>0</v>
      </c>
    </row>
    <row r="260" spans="1:11" ht="18" customHeight="1" x14ac:dyDescent="0.3">
      <c r="A260" s="58">
        <v>65</v>
      </c>
      <c r="B260" s="35" t="s">
        <v>190</v>
      </c>
      <c r="C260" s="2"/>
      <c r="D260" s="69" t="s">
        <v>334</v>
      </c>
      <c r="E260" s="62" t="str">
        <f>IF(AND(D260&lt;&gt;"a",D260&lt;&gt;"b",D260&lt;&gt;""), "Please enter A or B for your answer", "")</f>
        <v/>
      </c>
      <c r="H260" s="19">
        <f>IF(AND($E263=0,$D260="a"), 1, 0)</f>
        <v>1</v>
      </c>
      <c r="I260" s="19">
        <f>IF(AND($E263=0,$D260="b"), 1, 0)</f>
        <v>0</v>
      </c>
    </row>
    <row r="261" spans="1:11" ht="18" customHeight="1" x14ac:dyDescent="0.3">
      <c r="A261" s="58"/>
      <c r="B261" s="36"/>
      <c r="C261" s="10" t="s">
        <v>191</v>
      </c>
      <c r="D261" s="70"/>
      <c r="E261" s="62"/>
    </row>
    <row r="262" spans="1:11" ht="18" customHeight="1" thickBot="1" x14ac:dyDescent="0.35">
      <c r="A262" s="58"/>
      <c r="B262" s="37"/>
      <c r="C262" s="9" t="s">
        <v>192</v>
      </c>
      <c r="D262" s="71"/>
      <c r="E262" s="62"/>
    </row>
    <row r="263" spans="1:11" ht="42" customHeight="1" thickBot="1" x14ac:dyDescent="0.35">
      <c r="A263" s="38"/>
      <c r="E263" s="19">
        <f>IF(OR(D260="a",D260="b"),0,"")</f>
        <v>0</v>
      </c>
    </row>
    <row r="264" spans="1:11" ht="18" customHeight="1" x14ac:dyDescent="0.3">
      <c r="A264" s="58">
        <v>66</v>
      </c>
      <c r="B264" s="35" t="s">
        <v>193</v>
      </c>
      <c r="C264" s="2"/>
      <c r="D264" s="63" t="s">
        <v>333</v>
      </c>
      <c r="E264" s="62" t="str">
        <f>IF(AND(D264&lt;&gt;"a",D264&lt;&gt;"b",D264&lt;&gt;""), "Please enter A or B for your answer", "")</f>
        <v/>
      </c>
      <c r="H264" s="19">
        <f>IF(AND($E267=0,$D264="a"), 1, 0)</f>
        <v>0</v>
      </c>
      <c r="I264" s="19">
        <f>IF(AND($E267=0,$D264="b"), 1, 0)</f>
        <v>1</v>
      </c>
    </row>
    <row r="265" spans="1:11" ht="18" customHeight="1" x14ac:dyDescent="0.3">
      <c r="A265" s="58"/>
      <c r="B265" s="36"/>
      <c r="C265" s="10" t="s">
        <v>194</v>
      </c>
      <c r="D265" s="64"/>
      <c r="E265" s="62"/>
    </row>
    <row r="266" spans="1:11" ht="18" customHeight="1" thickBot="1" x14ac:dyDescent="0.35">
      <c r="A266" s="58"/>
      <c r="B266" s="37"/>
      <c r="C266" s="9" t="s">
        <v>195</v>
      </c>
      <c r="D266" s="65"/>
      <c r="E266" s="62"/>
    </row>
    <row r="267" spans="1:11" ht="42" customHeight="1" thickBot="1" x14ac:dyDescent="0.35">
      <c r="A267" s="38"/>
      <c r="E267" s="19">
        <f>IF(OR(D264="a",D264="b"),0,"")</f>
        <v>0</v>
      </c>
    </row>
    <row r="268" spans="1:11" ht="18" customHeight="1" x14ac:dyDescent="0.3">
      <c r="A268" s="58">
        <v>67</v>
      </c>
      <c r="B268" s="35" t="s">
        <v>196</v>
      </c>
      <c r="C268" s="2"/>
      <c r="D268" s="66" t="s">
        <v>333</v>
      </c>
      <c r="E268" s="62" t="str">
        <f>IF(AND(D268&lt;&gt;"a",D268&lt;&gt;"b",D268&lt;&gt;""), "Please enter A or B for your answer", "")</f>
        <v/>
      </c>
      <c r="J268" s="19">
        <f>IF(AND($E271=0,$D268="a"), 1, 0)</f>
        <v>0</v>
      </c>
      <c r="K268" s="19">
        <f>IF(AND($E271=0,$D268="b"), 1, 0)</f>
        <v>1</v>
      </c>
    </row>
    <row r="269" spans="1:11" ht="18" customHeight="1" x14ac:dyDescent="0.3">
      <c r="A269" s="58"/>
      <c r="B269" s="36"/>
      <c r="C269" s="10" t="s">
        <v>197</v>
      </c>
      <c r="D269" s="67"/>
      <c r="E269" s="62"/>
    </row>
    <row r="270" spans="1:11" ht="18" customHeight="1" thickBot="1" x14ac:dyDescent="0.35">
      <c r="A270" s="58"/>
      <c r="B270" s="37"/>
      <c r="C270" s="9" t="s">
        <v>198</v>
      </c>
      <c r="D270" s="68"/>
      <c r="E270" s="62"/>
    </row>
    <row r="271" spans="1:11" ht="42" customHeight="1" thickBot="1" x14ac:dyDescent="0.35">
      <c r="A271" s="38"/>
      <c r="E271" s="19">
        <f>IF(OR(D268="a",D268="b"),0,"")</f>
        <v>0</v>
      </c>
    </row>
    <row r="272" spans="1:11" ht="18" customHeight="1" x14ac:dyDescent="0.3">
      <c r="A272" s="58">
        <v>68</v>
      </c>
      <c r="B272" s="35" t="s">
        <v>199</v>
      </c>
      <c r="C272" s="2"/>
      <c r="D272" s="72" t="s">
        <v>333</v>
      </c>
      <c r="E272" s="62" t="str">
        <f>IF(AND(D272&lt;&gt;"a",D272&lt;&gt;"b",D272&lt;&gt;""), "Please enter A or B for your answer", "")</f>
        <v/>
      </c>
      <c r="J272" s="19">
        <f>IF(AND($E275=0,$D272="a"), 1, 0)</f>
        <v>0</v>
      </c>
      <c r="K272" s="19">
        <f>IF(AND($E275=0,$D272="b"), 1, 0)</f>
        <v>1</v>
      </c>
    </row>
    <row r="273" spans="1:13" ht="18" customHeight="1" x14ac:dyDescent="0.3">
      <c r="A273" s="58"/>
      <c r="B273" s="36"/>
      <c r="C273" s="10" t="s">
        <v>200</v>
      </c>
      <c r="D273" s="73"/>
      <c r="E273" s="62"/>
    </row>
    <row r="274" spans="1:13" ht="18" customHeight="1" thickBot="1" x14ac:dyDescent="0.35">
      <c r="A274" s="58"/>
      <c r="B274" s="37"/>
      <c r="C274" s="9" t="s">
        <v>201</v>
      </c>
      <c r="D274" s="74"/>
      <c r="E274" s="62"/>
    </row>
    <row r="275" spans="1:13" ht="42" customHeight="1" thickBot="1" x14ac:dyDescent="0.35">
      <c r="A275" s="38"/>
      <c r="E275" s="19">
        <f>IF(OR(D272="a",D272="b"),0,"")</f>
        <v>0</v>
      </c>
    </row>
    <row r="276" spans="1:13" ht="18" customHeight="1" x14ac:dyDescent="0.3">
      <c r="A276" s="58">
        <v>69</v>
      </c>
      <c r="B276" s="35" t="s">
        <v>202</v>
      </c>
      <c r="C276" s="2"/>
      <c r="D276" s="59" t="s">
        <v>334</v>
      </c>
      <c r="E276" s="62" t="str">
        <f>IF(AND(D276&lt;&gt;"a",D276&lt;&gt;"b",D276&lt;&gt;""), "Please enter A or B for your answer", "")</f>
        <v/>
      </c>
      <c r="L276" s="19">
        <f>IF(AND($E279=0,$D276="a"), 1, 0)</f>
        <v>1</v>
      </c>
      <c r="M276" s="19">
        <f>IF(AND($E279=0,$D276="b"), 1, 0)</f>
        <v>0</v>
      </c>
    </row>
    <row r="277" spans="1:13" ht="18" customHeight="1" x14ac:dyDescent="0.3">
      <c r="A277" s="58"/>
      <c r="B277" s="36"/>
      <c r="C277" s="10" t="s">
        <v>203</v>
      </c>
      <c r="D277" s="60"/>
      <c r="E277" s="62"/>
    </row>
    <row r="278" spans="1:13" ht="18" customHeight="1" thickBot="1" x14ac:dyDescent="0.35">
      <c r="A278" s="58"/>
      <c r="B278" s="37"/>
      <c r="C278" s="9" t="s">
        <v>204</v>
      </c>
      <c r="D278" s="61"/>
      <c r="E278" s="62"/>
    </row>
    <row r="279" spans="1:13" ht="42" customHeight="1" thickBot="1" x14ac:dyDescent="0.35">
      <c r="A279" s="38"/>
      <c r="E279" s="19">
        <f>IF(OR(D276="a",D276="b"),0,"")</f>
        <v>0</v>
      </c>
    </row>
    <row r="280" spans="1:13" ht="18" customHeight="1" x14ac:dyDescent="0.3">
      <c r="A280" s="58">
        <v>70</v>
      </c>
      <c r="B280" s="35" t="s">
        <v>205</v>
      </c>
      <c r="C280" s="2"/>
      <c r="D280" s="69" t="s">
        <v>334</v>
      </c>
      <c r="E280" s="62" t="str">
        <f>IF(AND(D280&lt;&gt;"a",D280&lt;&gt;"b",D280&lt;&gt;""), "Please enter A or B for your answer", "")</f>
        <v/>
      </c>
      <c r="L280" s="19">
        <f>IF(AND($E300=0,$D280="a"), 1, 0)</f>
        <v>1</v>
      </c>
      <c r="M280" s="19">
        <f>IF(AND($E300=0,$D280="b"), 1, 0)</f>
        <v>0</v>
      </c>
    </row>
    <row r="281" spans="1:13" ht="18" customHeight="1" x14ac:dyDescent="0.3">
      <c r="A281" s="58"/>
      <c r="B281" s="36"/>
      <c r="C281" s="10" t="s">
        <v>206</v>
      </c>
      <c r="D281" s="70"/>
      <c r="E281" s="62"/>
    </row>
    <row r="282" spans="1:13" ht="18" customHeight="1" thickBot="1" x14ac:dyDescent="0.35">
      <c r="A282" s="58"/>
      <c r="B282" s="37"/>
      <c r="C282" s="9" t="s">
        <v>207</v>
      </c>
      <c r="D282" s="71"/>
      <c r="E282" s="62"/>
    </row>
    <row r="283" spans="1:13" ht="42" customHeight="1" thickBot="1" x14ac:dyDescent="0.35">
      <c r="A283" s="38"/>
      <c r="E283" s="19">
        <f>IF(OR(D280="a",D280="b"),0,"")</f>
        <v>0</v>
      </c>
    </row>
    <row r="284" spans="1:13" ht="18" customHeight="1" x14ac:dyDescent="0.3">
      <c r="A284" s="58">
        <v>71</v>
      </c>
      <c r="B284" s="35" t="s">
        <v>208</v>
      </c>
      <c r="C284" s="2"/>
      <c r="D284" s="63" t="s">
        <v>333</v>
      </c>
      <c r="E284" s="62" t="str">
        <f>IF(AND(D284&lt;&gt;"a",D284&lt;&gt;"b",D284&lt;&gt;""), "Please enter A or B for your answer", "")</f>
        <v/>
      </c>
      <c r="F284" s="19">
        <f>IF(AND($E287=0,$D284="a"), 1, 0)</f>
        <v>0</v>
      </c>
      <c r="G284" s="19">
        <f>IF(AND($E287=0,$D284="b"), 1, 0)</f>
        <v>1</v>
      </c>
    </row>
    <row r="285" spans="1:13" ht="18" customHeight="1" x14ac:dyDescent="0.3">
      <c r="A285" s="58"/>
      <c r="B285" s="36"/>
      <c r="C285" s="10" t="s">
        <v>209</v>
      </c>
      <c r="D285" s="64"/>
      <c r="E285" s="62"/>
    </row>
    <row r="286" spans="1:13" ht="18" customHeight="1" thickBot="1" x14ac:dyDescent="0.35">
      <c r="A286" s="58"/>
      <c r="B286" s="37"/>
      <c r="C286" s="9" t="s">
        <v>210</v>
      </c>
      <c r="D286" s="65"/>
      <c r="E286" s="62"/>
    </row>
    <row r="287" spans="1:13" ht="42" customHeight="1" thickBot="1" x14ac:dyDescent="0.35">
      <c r="A287" s="38"/>
      <c r="E287" s="19">
        <f>IF(OR(D284="a",D284="b"),0,"")</f>
        <v>0</v>
      </c>
    </row>
    <row r="288" spans="1:13" ht="18" customHeight="1" x14ac:dyDescent="0.3">
      <c r="A288" s="58">
        <v>72</v>
      </c>
      <c r="B288" s="35" t="s">
        <v>211</v>
      </c>
      <c r="C288" s="2"/>
      <c r="D288" s="66" t="s">
        <v>334</v>
      </c>
      <c r="E288" s="62" t="str">
        <f>IF(AND(D288&lt;&gt;"a",D288&lt;&gt;"b",D288&lt;&gt;""), "Please enter A or B for your answer", "")</f>
        <v/>
      </c>
      <c r="H288" s="19">
        <f>IF(AND($E291=0,$D288="a"), 1, 0)</f>
        <v>1</v>
      </c>
      <c r="I288" s="19">
        <f>IF(AND($E291=0,$D288="b"), 1, 0)</f>
        <v>0</v>
      </c>
    </row>
    <row r="289" spans="1:36" ht="18" customHeight="1" x14ac:dyDescent="0.3">
      <c r="A289" s="58"/>
      <c r="B289" s="36"/>
      <c r="C289" s="10" t="s">
        <v>212</v>
      </c>
      <c r="D289" s="67"/>
      <c r="E289" s="62"/>
    </row>
    <row r="290" spans="1:36" ht="18" customHeight="1" thickBot="1" x14ac:dyDescent="0.35">
      <c r="A290" s="58"/>
      <c r="B290" s="37"/>
      <c r="C290" s="9" t="s">
        <v>213</v>
      </c>
      <c r="D290" s="68"/>
      <c r="E290" s="62"/>
    </row>
    <row r="291" spans="1:36" ht="42" customHeight="1" thickBot="1" x14ac:dyDescent="0.35">
      <c r="A291" s="38"/>
      <c r="E291" s="19">
        <f>IF(OR(D288="a",D288="b"),0,"")</f>
        <v>0</v>
      </c>
    </row>
    <row r="292" spans="1:36" ht="18" customHeight="1" x14ac:dyDescent="0.3">
      <c r="A292" s="58">
        <v>73</v>
      </c>
      <c r="B292" s="35" t="s">
        <v>214</v>
      </c>
      <c r="C292" s="2"/>
      <c r="D292" s="72" t="s">
        <v>333</v>
      </c>
      <c r="E292" s="62" t="str">
        <f>IF(AND(D292&lt;&gt;"a",D292&lt;&gt;"b",D292&lt;&gt;""), "Please enter A or B for your answer", "")</f>
        <v/>
      </c>
      <c r="J292" s="19">
        <f>IF(AND($E295=0,$D292="a"), 1, 0)</f>
        <v>0</v>
      </c>
      <c r="K292" s="19">
        <f>IF(AND($E295=0,$D292="b"), 1, 0)</f>
        <v>1</v>
      </c>
    </row>
    <row r="293" spans="1:36" ht="18" customHeight="1" x14ac:dyDescent="0.3">
      <c r="A293" s="58"/>
      <c r="B293" s="36"/>
      <c r="C293" s="10" t="s">
        <v>215</v>
      </c>
      <c r="D293" s="73"/>
      <c r="E293" s="62"/>
    </row>
    <row r="294" spans="1:36" ht="18" customHeight="1" thickBot="1" x14ac:dyDescent="0.35">
      <c r="A294" s="58"/>
      <c r="B294" s="37"/>
      <c r="C294" s="9" t="s">
        <v>216</v>
      </c>
      <c r="D294" s="74"/>
      <c r="E294" s="62"/>
    </row>
    <row r="295" spans="1:36" ht="42" customHeight="1" thickBot="1" x14ac:dyDescent="0.35">
      <c r="A295" s="38"/>
      <c r="E295" s="19">
        <f>IF(OR(D292="a",D292="b"),0,"")</f>
        <v>0</v>
      </c>
    </row>
    <row r="296" spans="1:36" ht="18" customHeight="1" x14ac:dyDescent="0.3">
      <c r="A296" s="58">
        <v>74</v>
      </c>
      <c r="B296" s="35" t="s">
        <v>217</v>
      </c>
      <c r="C296" s="2"/>
      <c r="D296" s="59" t="s">
        <v>334</v>
      </c>
      <c r="E296" s="62" t="str">
        <f>IF(AND(D296&lt;&gt;"a",D296&lt;&gt;"b",D296&lt;&gt;""), "Please enter A or B for your answer", "")</f>
        <v/>
      </c>
      <c r="L296" s="19">
        <f>IF(AND($E299=0,$D296="a"), 1, 0)</f>
        <v>1</v>
      </c>
      <c r="M296" s="19">
        <f>IF(AND($E299=0,$D296="b"), 1, 0)</f>
        <v>0</v>
      </c>
    </row>
    <row r="297" spans="1:36" ht="18" customHeight="1" x14ac:dyDescent="0.3">
      <c r="A297" s="58"/>
      <c r="B297" s="36"/>
      <c r="C297" s="10" t="s">
        <v>218</v>
      </c>
      <c r="D297" s="60"/>
      <c r="E297" s="62"/>
    </row>
    <row r="298" spans="1:36" ht="18" customHeight="1" thickBot="1" x14ac:dyDescent="0.35">
      <c r="A298" s="58"/>
      <c r="B298" s="37"/>
      <c r="C298" s="9" t="s">
        <v>219</v>
      </c>
      <c r="D298" s="61"/>
      <c r="E298" s="62"/>
    </row>
    <row r="299" spans="1:36" s="19" customFormat="1" ht="42" customHeight="1" x14ac:dyDescent="0.3">
      <c r="A299" s="22"/>
      <c r="B299" s="23"/>
      <c r="C299" s="5"/>
      <c r="D299" s="22"/>
      <c r="E299" s="19">
        <f>IF(OR(D296="a",D296="b"),0,"")</f>
        <v>0</v>
      </c>
      <c r="AG299" s="1"/>
      <c r="AH299" s="1"/>
      <c r="AI299" s="1"/>
      <c r="AJ299" s="1"/>
    </row>
    <row r="300" spans="1:36" s="19" customFormat="1" ht="24" customHeight="1" x14ac:dyDescent="0.3">
      <c r="A300" s="51" t="s">
        <v>220</v>
      </c>
      <c r="B300" s="23"/>
      <c r="C300" s="5"/>
      <c r="E300" s="19">
        <f>IF(OR(D280="a",D280="b"),0,"")</f>
        <v>0</v>
      </c>
      <c r="F300" s="19">
        <f>SUM(F4:F299)</f>
        <v>4</v>
      </c>
      <c r="G300" s="19">
        <f t="shared" ref="G300:M300" si="0">SUM(G4:G299)</f>
        <v>7</v>
      </c>
      <c r="H300" s="19">
        <f t="shared" si="0"/>
        <v>13</v>
      </c>
      <c r="I300" s="19">
        <f t="shared" si="0"/>
        <v>8</v>
      </c>
      <c r="J300" s="19">
        <f t="shared" si="0"/>
        <v>11</v>
      </c>
      <c r="K300" s="19">
        <f t="shared" si="0"/>
        <v>10</v>
      </c>
      <c r="L300" s="19">
        <f t="shared" si="0"/>
        <v>13</v>
      </c>
      <c r="M300" s="19">
        <f t="shared" si="0"/>
        <v>8</v>
      </c>
      <c r="AG300" s="1"/>
      <c r="AH300" s="1"/>
      <c r="AI300" s="1"/>
      <c r="AJ300" s="1"/>
    </row>
    <row r="301" spans="1:36" s="19" customFormat="1" x14ac:dyDescent="0.3">
      <c r="A301" s="52"/>
      <c r="B301" s="23"/>
      <c r="C301" s="5"/>
      <c r="E301" s="19">
        <f>SUM(F300:M300)</f>
        <v>74</v>
      </c>
      <c r="F301" s="41">
        <f>F300/11</f>
        <v>0.36363636363636365</v>
      </c>
      <c r="G301" s="41">
        <f>G300/11</f>
        <v>0.63636363636363635</v>
      </c>
      <c r="H301" s="41">
        <f t="shared" ref="H301:M301" si="1">H300/21</f>
        <v>0.61904761904761907</v>
      </c>
      <c r="I301" s="41">
        <f t="shared" si="1"/>
        <v>0.38095238095238093</v>
      </c>
      <c r="J301" s="41">
        <f t="shared" si="1"/>
        <v>0.52380952380952384</v>
      </c>
      <c r="K301" s="41">
        <f t="shared" si="1"/>
        <v>0.47619047619047616</v>
      </c>
      <c r="L301" s="41">
        <f t="shared" si="1"/>
        <v>0.61904761904761907</v>
      </c>
      <c r="M301" s="41">
        <f t="shared" si="1"/>
        <v>0.38095238095238093</v>
      </c>
      <c r="AG301" s="1"/>
      <c r="AH301" s="1"/>
      <c r="AI301" s="1"/>
      <c r="AJ301" s="1"/>
    </row>
    <row r="302" spans="1:36" s="19" customFormat="1" ht="16.8" x14ac:dyDescent="0.3">
      <c r="A302" s="33" t="s">
        <v>221</v>
      </c>
      <c r="B302" s="28"/>
      <c r="C302" s="5"/>
      <c r="F302" s="39" t="s">
        <v>222</v>
      </c>
      <c r="G302" s="39" t="s">
        <v>223</v>
      </c>
      <c r="H302" s="39" t="s">
        <v>224</v>
      </c>
      <c r="I302" s="39" t="s">
        <v>225</v>
      </c>
      <c r="J302" s="39" t="s">
        <v>226</v>
      </c>
      <c r="K302" s="39" t="s">
        <v>227</v>
      </c>
      <c r="L302" s="39" t="s">
        <v>228</v>
      </c>
      <c r="M302" s="39" t="s">
        <v>229</v>
      </c>
      <c r="AG302" s="1"/>
      <c r="AH302" s="1"/>
      <c r="AI302" s="1"/>
      <c r="AJ302" s="1"/>
    </row>
    <row r="303" spans="1:36" s="19" customFormat="1" ht="19.5" customHeight="1" x14ac:dyDescent="0.3">
      <c r="A303" s="33" t="s">
        <v>230</v>
      </c>
      <c r="B303" s="23"/>
      <c r="C303" s="5"/>
      <c r="E303" s="19" t="s">
        <v>231</v>
      </c>
      <c r="F303" s="19" t="str">
        <f>IF(AND($E$301=74,F$300&gt;5), "E", "I")</f>
        <v>I</v>
      </c>
      <c r="G303" s="42" t="str">
        <f>IF($E$301=74,F303,"")</f>
        <v>I</v>
      </c>
      <c r="H303" s="19" t="str">
        <f>IF(AND($E$301=74,H$300&gt;10), "S", "N")</f>
        <v>S</v>
      </c>
      <c r="I303" s="42" t="str">
        <f>IF($E$301=74,H303,"")</f>
        <v>S</v>
      </c>
      <c r="J303" s="19" t="str">
        <f>IF(AND($E$301=74,J$300&gt;10), "T", "F")</f>
        <v>T</v>
      </c>
      <c r="K303" s="42" t="str">
        <f>IF($E$301=74,J303,"")</f>
        <v>T</v>
      </c>
      <c r="L303" s="19" t="str">
        <f>IF(AND($E$301=74,L$300&gt;10), "J", "P")</f>
        <v>J</v>
      </c>
      <c r="M303" s="42" t="str">
        <f>IF($E$301=74,L303,"")</f>
        <v>J</v>
      </c>
      <c r="AG303" s="1"/>
      <c r="AH303" s="1"/>
      <c r="AI303" s="1"/>
      <c r="AJ303" s="1"/>
    </row>
    <row r="304" spans="1:36" s="19" customFormat="1" ht="21" x14ac:dyDescent="0.3">
      <c r="A304" s="33"/>
      <c r="B304" s="23"/>
      <c r="C304" s="5"/>
      <c r="E304" s="19" t="s">
        <v>232</v>
      </c>
      <c r="F304" s="19" t="str">
        <f>IF(AND($E$301=74,F$300&gt;5), "Extravert", "Introvert")</f>
        <v>Introvert</v>
      </c>
      <c r="G304" s="42" t="str">
        <f>IF($E$301=74,F304,"")</f>
        <v>Introvert</v>
      </c>
      <c r="H304" s="19" t="str">
        <f>IF(AND($E$301=74,H$300&gt;10), "Sensing", "iNtuitive")</f>
        <v>Sensing</v>
      </c>
      <c r="I304" s="42" t="str">
        <f>IF($E$301=74,H304,"")</f>
        <v>Sensing</v>
      </c>
      <c r="J304" s="19" t="str">
        <f>IF(AND($E$301=74,J$300&gt;10), "Thinking", "Feeling")</f>
        <v>Thinking</v>
      </c>
      <c r="K304" s="42" t="str">
        <f>IF($E$301=74,J304,"")</f>
        <v>Thinking</v>
      </c>
      <c r="L304" s="19" t="str">
        <f>IF(AND($E$301=74,L$300&gt;10), "Judging", "Perceiving")</f>
        <v>Judging</v>
      </c>
      <c r="M304" s="42" t="str">
        <f>IF($E$301=74,L304,"")</f>
        <v>Judging</v>
      </c>
      <c r="AG304" s="1"/>
      <c r="AH304" s="1"/>
      <c r="AI304" s="1"/>
      <c r="AJ304" s="1"/>
    </row>
    <row r="305" spans="1:36" s="19" customFormat="1" ht="21" x14ac:dyDescent="0.3">
      <c r="A305" s="29"/>
      <c r="B305" s="23"/>
      <c r="C305" s="5"/>
      <c r="E305" s="19" t="s">
        <v>233</v>
      </c>
      <c r="F305" s="19" t="str">
        <f>IF(AND($E$301=74,F$300&gt;5), C312,C313)</f>
        <v>You prefer to spend time and re-energize in your inner world of ideas and images</v>
      </c>
      <c r="G305" s="42" t="str">
        <f>IF($E$301=74,F305,"")</f>
        <v>You prefer to spend time and re-energize in your inner world of ideas and images</v>
      </c>
      <c r="H305" s="19" t="str">
        <f>IF(AND($E$301=74,H$300&gt;10), C314,C315)</f>
        <v>You see the world with more emphasis on information that comes in through your five senses</v>
      </c>
      <c r="I305" s="42" t="str">
        <f>IF($E$301=74,H305,"")</f>
        <v>You see the world with more emphasis on information that comes in through your five senses</v>
      </c>
      <c r="J305" s="19" t="str">
        <f>IF(AND($E$301=74,J$300&gt;10), C316,C317)</f>
        <v>You make decisions mostly based on objective principles and impersonal facts</v>
      </c>
      <c r="K305" s="42" t="str">
        <f>IF($E$301=74,J305,"")</f>
        <v>You make decisions mostly based on objective principles and impersonal facts</v>
      </c>
      <c r="L305" s="19" t="str">
        <f>IF(AND($E$301=74,L$300&gt;10), C318,C319)</f>
        <v>You lead a generally structured and decided lifestyle</v>
      </c>
      <c r="M305" s="42" t="str">
        <f>IF($E$301=74,L305,"")</f>
        <v>You lead a generally structured and decided lifestyle</v>
      </c>
      <c r="AG305" s="1"/>
      <c r="AH305" s="1"/>
      <c r="AI305" s="1"/>
      <c r="AJ305" s="1"/>
    </row>
    <row r="306" spans="1:36" s="19" customFormat="1" ht="16.8" x14ac:dyDescent="0.3">
      <c r="A306" s="27"/>
      <c r="B306" s="23"/>
      <c r="C306" s="5"/>
      <c r="E306" s="19" t="s">
        <v>234</v>
      </c>
      <c r="F306" s="19" t="str">
        <f>IF($E$301=74,VLOOKUP(10,$E$312:$I$327,4),"")</f>
        <v>a Guardian</v>
      </c>
      <c r="G306" s="19" t="str">
        <f>IF($E$301=74,VLOOKUP(10,$E$312:$I$327,3),"")</f>
        <v>Inspector</v>
      </c>
      <c r="H306" s="19" t="str">
        <f>IF($E$301=74,VLOOKUP(10,$E$312:$I$327,5),"")</f>
        <v>Serious and quiet, interested in security and peaceful living. Extremely thorough, responsible, and dependable. Well-developed powers of concentration. Usually interested in supporting and promoting traditions and establishments. Well-organized and hard working, you work steadily towards identified goals. You can usually accomplish any task once you have set your mind to it.</v>
      </c>
      <c r="J306" s="19" t="str">
        <f>IF($E$301=74,VLOOKUP(10,$E$312:$M$327,6),"")</f>
        <v>ESFP</v>
      </c>
      <c r="K306" s="19" t="str">
        <f>IF($E$301=74,VLOOKUP(10,$E$312:$M$327,7),"")</f>
        <v>ESTP</v>
      </c>
      <c r="L306" s="19" t="str">
        <f>IF($E$301=74,VLOOKUP(10,$E$312:$M$327,8),"")</f>
        <v>Performer</v>
      </c>
      <c r="M306" s="19" t="str">
        <f>IF($E$301=74,VLOOKUP(10,$E$312:$M$327,9),"")</f>
        <v>Promoter</v>
      </c>
      <c r="N306" s="19" t="str">
        <f>IF($E$301=74,VLOOKUP(10,$E$312:$N$327,10),"")</f>
        <v>40% to 45% of population</v>
      </c>
      <c r="AG306" s="1"/>
      <c r="AH306" s="1"/>
      <c r="AI306" s="1"/>
      <c r="AJ306" s="1"/>
    </row>
    <row r="307" spans="1:36" s="19" customFormat="1" x14ac:dyDescent="0.3">
      <c r="A307" s="24"/>
      <c r="B307" s="23"/>
      <c r="C307" s="5"/>
      <c r="E307" s="19" t="s">
        <v>235</v>
      </c>
      <c r="F307" s="19" t="str">
        <f>IF(AND($E$301=74,F$300&gt;5), "I", "E")</f>
        <v>E</v>
      </c>
      <c r="G307" s="42" t="str">
        <f>IF($E$301=74,F307,"")</f>
        <v>E</v>
      </c>
      <c r="H307" s="19" t="str">
        <f>IF(AND($E$301=74,H$300&gt;10), "S", "N")</f>
        <v>S</v>
      </c>
      <c r="I307" s="42" t="str">
        <f>IF($E$301=74,H307,"")</f>
        <v>S</v>
      </c>
      <c r="J307" s="19" t="str">
        <f>IF(AND($E$301=74,J$300&gt;10), "T", "F")</f>
        <v>T</v>
      </c>
      <c r="K307" s="42" t="str">
        <f>IF($E$301=74,J307,"")</f>
        <v>T</v>
      </c>
      <c r="L307" s="19" t="str">
        <f>IF(AND($E$301=74,L$300&gt;10), "P", "J")</f>
        <v>P</v>
      </c>
      <c r="M307" s="42" t="str">
        <f>IF($E$301=74,L307,"")</f>
        <v>P</v>
      </c>
      <c r="AG307" s="1"/>
      <c r="AH307" s="1"/>
      <c r="AI307" s="1"/>
      <c r="AJ307" s="1"/>
    </row>
    <row r="308" spans="1:36" s="19" customFormat="1" x14ac:dyDescent="0.3">
      <c r="A308" s="24"/>
      <c r="B308" s="23"/>
      <c r="C308" s="5"/>
      <c r="E308" s="19" t="s">
        <v>236</v>
      </c>
      <c r="F308" s="19" t="str">
        <f>IF(AND($E$301=74,F$300&gt;5), "Introvert", "Extravert")</f>
        <v>Extravert</v>
      </c>
      <c r="G308" s="42" t="str">
        <f>IF($E$301=74,F308,"")</f>
        <v>Extravert</v>
      </c>
      <c r="H308" s="19" t="str">
        <f>IF(AND($E$301=74,H$300&gt;10), "Sensing", "iNtuitive")</f>
        <v>Sensing</v>
      </c>
      <c r="I308" s="42" t="str">
        <f>IF($E$301=74,H308,"")</f>
        <v>Sensing</v>
      </c>
      <c r="J308" s="19" t="str">
        <f>IF(AND($E$301=74,J$300&gt;10), "Thinking", "Feeling")</f>
        <v>Thinking</v>
      </c>
      <c r="K308" s="42" t="str">
        <f>IF($E$301=74,J308,"")</f>
        <v>Thinking</v>
      </c>
      <c r="L308" s="19" t="str">
        <f>IF(AND($E$301=74,L$300&gt;10), "Perceiving", "Judging")</f>
        <v>Perceiving</v>
      </c>
      <c r="M308" s="42" t="str">
        <f>IF($E$301=74,L308,"")</f>
        <v>Perceiving</v>
      </c>
      <c r="AG308" s="1"/>
      <c r="AH308" s="1"/>
      <c r="AI308" s="1"/>
      <c r="AJ308" s="1"/>
    </row>
    <row r="309" spans="1:36" s="19" customFormat="1" x14ac:dyDescent="0.3">
      <c r="A309" s="24"/>
      <c r="B309" s="23"/>
      <c r="C309" s="5"/>
      <c r="E309" s="19" t="s">
        <v>237</v>
      </c>
      <c r="F309" s="19" t="str">
        <f>IF($E$301=74,VLOOKUP(20,$A$312:$I$327,8),"")</f>
        <v>an Artisan</v>
      </c>
      <c r="G309" s="19" t="str">
        <f>IF($E$301=74,VLOOKUP(20,$A$312:$I$327,7),"")</f>
        <v>Promoter</v>
      </c>
      <c r="H309" s="19" t="str">
        <f>IF($E$301=74,VLOOKUP(20,$A$312:$I$327,9),"")</f>
        <v>Friendly, adaptable, action-oriented. "Doers" who are focused on immediate results. Living in the here-and-now, you're a risk-taker who live a fast-paced lifestyle. Impatient with long explanations. Extremely loyal to your peers, but not usually respectful of laws and rules if they get in the way of getting things done. Great people skills.</v>
      </c>
      <c r="AG309" s="1"/>
      <c r="AH309" s="1"/>
      <c r="AI309" s="1"/>
      <c r="AJ309" s="1"/>
    </row>
    <row r="310" spans="1:36" s="19" customFormat="1" x14ac:dyDescent="0.3">
      <c r="A310" s="24"/>
      <c r="B310" s="23"/>
      <c r="C310" s="5"/>
      <c r="E310" s="19" t="s">
        <v>238</v>
      </c>
      <c r="F310" s="41">
        <f>IF(AND($E$301=74,F$300&gt;5), F301, G301)</f>
        <v>0.63636363636363635</v>
      </c>
      <c r="G310" s="43">
        <f>IF($E$301=74,F310,"")</f>
        <v>0.63636363636363635</v>
      </c>
      <c r="H310" s="41">
        <f>IF(AND($E$301=74,H$300&gt;10), H301,I301)</f>
        <v>0.61904761904761907</v>
      </c>
      <c r="I310" s="43">
        <f>IF($E$301=74,H310,"")</f>
        <v>0.61904761904761907</v>
      </c>
      <c r="J310" s="41">
        <f>IF(AND($E$301=74,J$300&gt;10), J301,K301)</f>
        <v>0.52380952380952384</v>
      </c>
      <c r="K310" s="43">
        <f>IF($E$301=74,J310,"")</f>
        <v>0.52380952380952384</v>
      </c>
      <c r="L310" s="41">
        <f>IF(AND($E$301=74,L$300&gt;10), L301,M301)</f>
        <v>0.61904761904761907</v>
      </c>
      <c r="M310" s="43">
        <f>IF($E$301=74,L310,"")</f>
        <v>0.61904761904761907</v>
      </c>
      <c r="AG310" s="1"/>
      <c r="AH310" s="1"/>
      <c r="AI310" s="1"/>
      <c r="AJ310" s="1"/>
    </row>
    <row r="311" spans="1:36" s="19" customFormat="1" x14ac:dyDescent="0.3">
      <c r="A311" s="24"/>
      <c r="B311" s="23"/>
      <c r="C311" s="5"/>
      <c r="F311" s="19" t="str">
        <f>G303&amp;I303&amp;K303&amp;M303</f>
        <v>ISTJ</v>
      </c>
      <c r="G311" s="19" t="str">
        <f>G307&amp;I307&amp;K307&amp;M307</f>
        <v>ESTP</v>
      </c>
      <c r="AG311" s="1"/>
      <c r="AH311" s="1"/>
      <c r="AI311" s="1"/>
      <c r="AJ311" s="1"/>
    </row>
    <row r="312" spans="1:36" s="19" customFormat="1" ht="30" customHeight="1" x14ac:dyDescent="0.3">
      <c r="A312" s="19" t="str">
        <f>IF(G$311=F312,20,"")</f>
        <v/>
      </c>
      <c r="B312" s="19" t="s">
        <v>239</v>
      </c>
      <c r="C312" s="5" t="s">
        <v>240</v>
      </c>
      <c r="D312" s="5"/>
      <c r="E312" s="19" t="str">
        <f>IF(F$311=F312,10,"")</f>
        <v/>
      </c>
      <c r="F312" s="19" t="s">
        <v>241</v>
      </c>
      <c r="G312" s="19" t="s">
        <v>242</v>
      </c>
      <c r="H312" s="19" t="s">
        <v>243</v>
      </c>
      <c r="I312" s="19" t="s">
        <v>244</v>
      </c>
      <c r="J312" s="19" t="s">
        <v>245</v>
      </c>
      <c r="K312" s="19" t="s">
        <v>246</v>
      </c>
      <c r="L312" s="19" t="s">
        <v>247</v>
      </c>
      <c r="M312" s="19" t="s">
        <v>248</v>
      </c>
      <c r="N312" s="19" t="s">
        <v>249</v>
      </c>
      <c r="AG312" s="1"/>
      <c r="AH312" s="1"/>
      <c r="AI312" s="1"/>
      <c r="AJ312" s="1"/>
    </row>
    <row r="313" spans="1:36" s="19" customFormat="1" ht="30" customHeight="1" x14ac:dyDescent="0.3">
      <c r="A313" s="19" t="str">
        <f t="shared" ref="A313:A327" si="2">IF(G$311=F313,20,"")</f>
        <v/>
      </c>
      <c r="B313" s="19" t="s">
        <v>250</v>
      </c>
      <c r="C313" s="5" t="s">
        <v>251</v>
      </c>
      <c r="D313" s="5"/>
      <c r="E313" s="19">
        <f t="shared" ref="E313:E327" si="3">IF(F$311=F313,10,"")</f>
        <v>10</v>
      </c>
      <c r="F313" s="19" t="s">
        <v>252</v>
      </c>
      <c r="G313" s="19" t="s">
        <v>253</v>
      </c>
      <c r="H313" s="19" t="s">
        <v>243</v>
      </c>
      <c r="I313" s="19" t="s">
        <v>254</v>
      </c>
      <c r="J313" s="19" t="s">
        <v>255</v>
      </c>
      <c r="K313" s="19" t="s">
        <v>256</v>
      </c>
      <c r="L313" s="19" t="s">
        <v>257</v>
      </c>
      <c r="M313" s="19" t="s">
        <v>258</v>
      </c>
      <c r="N313" s="19" t="s">
        <v>249</v>
      </c>
      <c r="AG313" s="1"/>
      <c r="AH313" s="1"/>
      <c r="AI313" s="1"/>
      <c r="AJ313" s="1"/>
    </row>
    <row r="314" spans="1:36" s="19" customFormat="1" ht="30" customHeight="1" x14ac:dyDescent="0.3">
      <c r="A314" s="19" t="str">
        <f t="shared" si="2"/>
        <v/>
      </c>
      <c r="B314" s="19" t="s">
        <v>259</v>
      </c>
      <c r="C314" s="5" t="s">
        <v>260</v>
      </c>
      <c r="D314" s="5"/>
      <c r="E314" s="19" t="str">
        <f t="shared" si="3"/>
        <v/>
      </c>
      <c r="F314" s="19" t="s">
        <v>261</v>
      </c>
      <c r="G314" s="19" t="s">
        <v>262</v>
      </c>
      <c r="H314" s="19" t="s">
        <v>243</v>
      </c>
      <c r="I314" s="19" t="s">
        <v>263</v>
      </c>
      <c r="J314" s="19" t="s">
        <v>264</v>
      </c>
      <c r="K314" s="19" t="s">
        <v>265</v>
      </c>
      <c r="L314" s="19" t="s">
        <v>266</v>
      </c>
      <c r="M314" s="19" t="s">
        <v>267</v>
      </c>
      <c r="N314" s="19" t="s">
        <v>249</v>
      </c>
      <c r="AG314" s="1"/>
      <c r="AH314" s="1"/>
      <c r="AI314" s="1"/>
      <c r="AJ314" s="1"/>
    </row>
    <row r="315" spans="1:36" s="19" customFormat="1" ht="30" customHeight="1" x14ac:dyDescent="0.3">
      <c r="A315" s="19" t="str">
        <f t="shared" si="2"/>
        <v/>
      </c>
      <c r="B315" s="19" t="s">
        <v>268</v>
      </c>
      <c r="C315" s="5" t="s">
        <v>269</v>
      </c>
      <c r="D315" s="5"/>
      <c r="E315" s="19" t="str">
        <f t="shared" si="3"/>
        <v/>
      </c>
      <c r="F315" s="19" t="s">
        <v>270</v>
      </c>
      <c r="G315" s="19" t="s">
        <v>271</v>
      </c>
      <c r="H315" s="19" t="s">
        <v>243</v>
      </c>
      <c r="I315" s="19" t="s">
        <v>272</v>
      </c>
      <c r="J315" s="19" t="s">
        <v>256</v>
      </c>
      <c r="K315" s="19" t="s">
        <v>255</v>
      </c>
      <c r="L315" s="19" t="s">
        <v>258</v>
      </c>
      <c r="M315" s="19" t="s">
        <v>257</v>
      </c>
      <c r="N315" s="19" t="s">
        <v>249</v>
      </c>
      <c r="AG315" s="1"/>
      <c r="AH315" s="1"/>
      <c r="AI315" s="1"/>
      <c r="AJ315" s="1"/>
    </row>
    <row r="316" spans="1:36" s="19" customFormat="1" ht="30" customHeight="1" x14ac:dyDescent="0.3">
      <c r="A316" s="19">
        <f t="shared" si="2"/>
        <v>20</v>
      </c>
      <c r="B316" s="19" t="s">
        <v>273</v>
      </c>
      <c r="C316" s="5" t="s">
        <v>274</v>
      </c>
      <c r="D316" s="5"/>
      <c r="E316" s="19" t="str">
        <f t="shared" si="3"/>
        <v/>
      </c>
      <c r="F316" s="19" t="s">
        <v>256</v>
      </c>
      <c r="G316" s="19" t="s">
        <v>258</v>
      </c>
      <c r="H316" s="19" t="s">
        <v>275</v>
      </c>
      <c r="I316" s="19" t="s">
        <v>276</v>
      </c>
      <c r="J316" s="19" t="s">
        <v>270</v>
      </c>
      <c r="K316" s="19" t="s">
        <v>252</v>
      </c>
      <c r="L316" s="19" t="s">
        <v>271</v>
      </c>
      <c r="M316" s="19" t="s">
        <v>253</v>
      </c>
      <c r="N316" s="19" t="s">
        <v>277</v>
      </c>
      <c r="AG316" s="1"/>
      <c r="AH316" s="1"/>
      <c r="AI316" s="1"/>
      <c r="AJ316" s="1"/>
    </row>
    <row r="317" spans="1:36" s="19" customFormat="1" ht="30" customHeight="1" x14ac:dyDescent="0.3">
      <c r="A317" s="19" t="str">
        <f t="shared" si="2"/>
        <v/>
      </c>
      <c r="B317" s="19" t="s">
        <v>278</v>
      </c>
      <c r="C317" s="5" t="s">
        <v>279</v>
      </c>
      <c r="D317" s="5"/>
      <c r="E317" s="19" t="str">
        <f t="shared" si="3"/>
        <v/>
      </c>
      <c r="F317" s="19" t="s">
        <v>245</v>
      </c>
      <c r="G317" s="19" t="s">
        <v>247</v>
      </c>
      <c r="H317" s="19" t="s">
        <v>275</v>
      </c>
      <c r="I317" s="19" t="s">
        <v>280</v>
      </c>
      <c r="J317" s="19" t="s">
        <v>241</v>
      </c>
      <c r="K317" s="19" t="s">
        <v>281</v>
      </c>
      <c r="L317" s="19" t="s">
        <v>242</v>
      </c>
      <c r="M317" s="19" t="s">
        <v>282</v>
      </c>
      <c r="N317" s="19" t="s">
        <v>277</v>
      </c>
      <c r="AG317" s="1"/>
      <c r="AH317" s="1"/>
      <c r="AI317" s="1"/>
      <c r="AJ317" s="1"/>
    </row>
    <row r="318" spans="1:36" s="19" customFormat="1" ht="30" customHeight="1" x14ac:dyDescent="0.3">
      <c r="A318" s="19" t="str">
        <f t="shared" si="2"/>
        <v/>
      </c>
      <c r="B318" s="19" t="s">
        <v>283</v>
      </c>
      <c r="C318" s="5" t="s">
        <v>284</v>
      </c>
      <c r="D318" s="5"/>
      <c r="E318" s="19" t="str">
        <f t="shared" si="3"/>
        <v/>
      </c>
      <c r="F318" s="19" t="s">
        <v>255</v>
      </c>
      <c r="G318" s="19" t="s">
        <v>257</v>
      </c>
      <c r="H318" s="19" t="s">
        <v>275</v>
      </c>
      <c r="I318" s="19" t="s">
        <v>285</v>
      </c>
      <c r="J318" s="19" t="s">
        <v>252</v>
      </c>
      <c r="K318" s="19" t="s">
        <v>270</v>
      </c>
      <c r="L318" s="19" t="s">
        <v>253</v>
      </c>
      <c r="M318" s="19" t="s">
        <v>271</v>
      </c>
      <c r="N318" s="19" t="s">
        <v>277</v>
      </c>
      <c r="AG318" s="1"/>
      <c r="AH318" s="1"/>
      <c r="AI318" s="1"/>
      <c r="AJ318" s="1"/>
    </row>
    <row r="319" spans="1:36" s="19" customFormat="1" ht="30" customHeight="1" x14ac:dyDescent="0.3">
      <c r="A319" s="19" t="str">
        <f t="shared" si="2"/>
        <v/>
      </c>
      <c r="B319" s="19" t="s">
        <v>286</v>
      </c>
      <c r="C319" s="5" t="s">
        <v>287</v>
      </c>
      <c r="D319" s="5"/>
      <c r="E319" s="19" t="str">
        <f t="shared" si="3"/>
        <v/>
      </c>
      <c r="F319" s="19" t="s">
        <v>264</v>
      </c>
      <c r="G319" s="19" t="s">
        <v>266</v>
      </c>
      <c r="H319" s="19" t="s">
        <v>275</v>
      </c>
      <c r="I319" s="19" t="s">
        <v>288</v>
      </c>
      <c r="J319" s="19" t="s">
        <v>261</v>
      </c>
      <c r="K319" s="19" t="s">
        <v>289</v>
      </c>
      <c r="L319" s="19" t="s">
        <v>262</v>
      </c>
      <c r="M319" s="19" t="s">
        <v>290</v>
      </c>
      <c r="N319" s="19" t="s">
        <v>277</v>
      </c>
      <c r="AG319" s="1"/>
      <c r="AH319" s="1"/>
      <c r="AI319" s="1"/>
      <c r="AJ319" s="1"/>
    </row>
    <row r="320" spans="1:36" s="19" customFormat="1" ht="24" customHeight="1" x14ac:dyDescent="0.3">
      <c r="A320" s="19" t="str">
        <f t="shared" si="2"/>
        <v/>
      </c>
      <c r="B320" s="23"/>
      <c r="C320" s="5"/>
      <c r="E320" s="19" t="str">
        <f t="shared" si="3"/>
        <v/>
      </c>
      <c r="F320" s="19" t="s">
        <v>289</v>
      </c>
      <c r="G320" s="19" t="s">
        <v>290</v>
      </c>
      <c r="H320" s="19" t="s">
        <v>291</v>
      </c>
      <c r="I320" s="19" t="s">
        <v>292</v>
      </c>
      <c r="J320" s="19" t="s">
        <v>265</v>
      </c>
      <c r="K320" s="19" t="s">
        <v>264</v>
      </c>
      <c r="L320" s="19" t="s">
        <v>267</v>
      </c>
      <c r="M320" s="19" t="s">
        <v>266</v>
      </c>
      <c r="N320" s="19" t="s">
        <v>293</v>
      </c>
      <c r="AG320" s="1"/>
      <c r="AH320" s="1"/>
      <c r="AI320" s="1"/>
      <c r="AJ320" s="1"/>
    </row>
    <row r="321" spans="1:36" s="19" customFormat="1" ht="24" customHeight="1" x14ac:dyDescent="0.3">
      <c r="A321" s="19" t="str">
        <f t="shared" si="2"/>
        <v/>
      </c>
      <c r="B321" s="23"/>
      <c r="C321" s="5"/>
      <c r="E321" s="19" t="str">
        <f t="shared" si="3"/>
        <v/>
      </c>
      <c r="F321" s="19" t="s">
        <v>294</v>
      </c>
      <c r="G321" s="19" t="s">
        <v>295</v>
      </c>
      <c r="H321" s="19" t="s">
        <v>291</v>
      </c>
      <c r="I321" s="19" t="s">
        <v>296</v>
      </c>
      <c r="J321" s="19" t="s">
        <v>297</v>
      </c>
      <c r="K321" s="19" t="s">
        <v>298</v>
      </c>
      <c r="L321" s="19" t="s">
        <v>299</v>
      </c>
      <c r="M321" s="19" t="s">
        <v>300</v>
      </c>
      <c r="N321" s="19" t="s">
        <v>293</v>
      </c>
      <c r="AG321" s="1"/>
      <c r="AH321" s="1"/>
      <c r="AI321" s="1"/>
      <c r="AJ321" s="1"/>
    </row>
    <row r="322" spans="1:36" s="19" customFormat="1" ht="24" customHeight="1" x14ac:dyDescent="0.3">
      <c r="A322" s="19" t="str">
        <f t="shared" si="2"/>
        <v/>
      </c>
      <c r="B322" s="23"/>
      <c r="C322" s="5"/>
      <c r="E322" s="19" t="str">
        <f t="shared" si="3"/>
        <v/>
      </c>
      <c r="F322" s="19" t="s">
        <v>298</v>
      </c>
      <c r="G322" s="19" t="s">
        <v>300</v>
      </c>
      <c r="H322" s="19" t="s">
        <v>291</v>
      </c>
      <c r="I322" s="19" t="s">
        <v>301</v>
      </c>
      <c r="J322" s="19" t="s">
        <v>302</v>
      </c>
      <c r="K322" s="19" t="s">
        <v>294</v>
      </c>
      <c r="L322" s="19" t="s">
        <v>303</v>
      </c>
      <c r="M322" s="19" t="s">
        <v>295</v>
      </c>
      <c r="N322" s="19" t="s">
        <v>293</v>
      </c>
      <c r="AG322" s="1"/>
      <c r="AH322" s="1"/>
      <c r="AI322" s="1"/>
      <c r="AJ322" s="1"/>
    </row>
    <row r="323" spans="1:36" s="19" customFormat="1" ht="24" customHeight="1" x14ac:dyDescent="0.3">
      <c r="A323" s="19" t="str">
        <f t="shared" si="2"/>
        <v/>
      </c>
      <c r="B323" s="23"/>
      <c r="C323" s="5"/>
      <c r="E323" s="19" t="str">
        <f t="shared" si="3"/>
        <v/>
      </c>
      <c r="F323" s="19" t="s">
        <v>265</v>
      </c>
      <c r="G323" s="19" t="s">
        <v>267</v>
      </c>
      <c r="H323" s="19" t="s">
        <v>291</v>
      </c>
      <c r="I323" s="19" t="s">
        <v>304</v>
      </c>
      <c r="J323" s="19" t="s">
        <v>289</v>
      </c>
      <c r="K323" s="19" t="s">
        <v>261</v>
      </c>
      <c r="L323" s="19" t="s">
        <v>290</v>
      </c>
      <c r="M323" s="19" t="s">
        <v>262</v>
      </c>
      <c r="N323" s="19" t="s">
        <v>293</v>
      </c>
      <c r="AG323" s="1"/>
      <c r="AH323" s="1"/>
      <c r="AI323" s="1"/>
      <c r="AJ323" s="1"/>
    </row>
    <row r="324" spans="1:36" s="19" customFormat="1" ht="24" customHeight="1" x14ac:dyDescent="0.3">
      <c r="A324" s="19" t="str">
        <f t="shared" si="2"/>
        <v/>
      </c>
      <c r="B324" s="23"/>
      <c r="C324" s="5"/>
      <c r="E324" s="19" t="str">
        <f t="shared" si="3"/>
        <v/>
      </c>
      <c r="F324" s="19" t="s">
        <v>281</v>
      </c>
      <c r="G324" s="19" t="s">
        <v>282</v>
      </c>
      <c r="H324" s="19" t="s">
        <v>305</v>
      </c>
      <c r="I324" s="19" t="s">
        <v>306</v>
      </c>
      <c r="J324" s="19" t="s">
        <v>246</v>
      </c>
      <c r="K324" s="19" t="s">
        <v>245</v>
      </c>
      <c r="L324" s="19" t="s">
        <v>248</v>
      </c>
      <c r="M324" s="19" t="s">
        <v>247</v>
      </c>
      <c r="N324" s="19" t="s">
        <v>307</v>
      </c>
      <c r="AG324" s="1"/>
      <c r="AH324" s="1"/>
      <c r="AI324" s="1"/>
      <c r="AJ324" s="1"/>
    </row>
    <row r="325" spans="1:36" s="19" customFormat="1" ht="24" customHeight="1" x14ac:dyDescent="0.3">
      <c r="A325" s="19" t="str">
        <f t="shared" si="2"/>
        <v/>
      </c>
      <c r="B325" s="23"/>
      <c r="C325" s="5"/>
      <c r="E325" s="19" t="str">
        <f t="shared" si="3"/>
        <v/>
      </c>
      <c r="F325" s="19" t="s">
        <v>302</v>
      </c>
      <c r="G325" s="19" t="s">
        <v>303</v>
      </c>
      <c r="H325" s="19" t="s">
        <v>305</v>
      </c>
      <c r="I325" s="19" t="s">
        <v>308</v>
      </c>
      <c r="J325" s="19" t="s">
        <v>298</v>
      </c>
      <c r="K325" s="19" t="s">
        <v>297</v>
      </c>
      <c r="L325" s="19" t="s">
        <v>300</v>
      </c>
      <c r="M325" s="19" t="s">
        <v>299</v>
      </c>
      <c r="N325" s="19" t="s">
        <v>307</v>
      </c>
      <c r="AG325" s="1"/>
      <c r="AH325" s="1"/>
      <c r="AI325" s="1"/>
      <c r="AJ325" s="1"/>
    </row>
    <row r="326" spans="1:36" s="19" customFormat="1" ht="24" customHeight="1" x14ac:dyDescent="0.3">
      <c r="A326" s="19" t="str">
        <f t="shared" si="2"/>
        <v/>
      </c>
      <c r="B326" s="23"/>
      <c r="C326" s="5"/>
      <c r="E326" s="19" t="str">
        <f t="shared" si="3"/>
        <v/>
      </c>
      <c r="F326" s="19" t="s">
        <v>297</v>
      </c>
      <c r="G326" s="19" t="s">
        <v>299</v>
      </c>
      <c r="H326" s="19" t="s">
        <v>305</v>
      </c>
      <c r="I326" s="19" t="s">
        <v>309</v>
      </c>
      <c r="J326" s="19" t="s">
        <v>294</v>
      </c>
      <c r="K326" s="19" t="s">
        <v>302</v>
      </c>
      <c r="L326" s="19" t="s">
        <v>295</v>
      </c>
      <c r="M326" s="19" t="s">
        <v>303</v>
      </c>
      <c r="N326" s="19" t="s">
        <v>307</v>
      </c>
      <c r="AG326" s="1"/>
      <c r="AH326" s="1"/>
      <c r="AI326" s="1"/>
      <c r="AJ326" s="1"/>
    </row>
    <row r="327" spans="1:36" s="19" customFormat="1" ht="24" customHeight="1" x14ac:dyDescent="0.3">
      <c r="A327" s="19" t="str">
        <f t="shared" si="2"/>
        <v/>
      </c>
      <c r="B327" s="23"/>
      <c r="C327" s="5"/>
      <c r="E327" s="19" t="str">
        <f t="shared" si="3"/>
        <v/>
      </c>
      <c r="F327" s="19" t="s">
        <v>246</v>
      </c>
      <c r="G327" s="19" t="s">
        <v>248</v>
      </c>
      <c r="H327" s="19" t="s">
        <v>305</v>
      </c>
      <c r="I327" s="19" t="s">
        <v>310</v>
      </c>
      <c r="J327" s="19" t="s">
        <v>281</v>
      </c>
      <c r="K327" s="19" t="s">
        <v>241</v>
      </c>
      <c r="L327" s="19" t="s">
        <v>282</v>
      </c>
      <c r="M327" s="19" t="s">
        <v>242</v>
      </c>
      <c r="N327" s="19" t="s">
        <v>307</v>
      </c>
      <c r="AG327" s="1"/>
      <c r="AH327" s="1"/>
      <c r="AI327" s="1"/>
      <c r="AJ327" s="1"/>
    </row>
    <row r="328" spans="1:36" s="19" customFormat="1" x14ac:dyDescent="0.3">
      <c r="A328" s="24"/>
      <c r="B328" s="23"/>
      <c r="C328" s="5"/>
      <c r="AG328" s="1"/>
      <c r="AH328" s="1"/>
      <c r="AI328" s="1"/>
      <c r="AJ328" s="1"/>
    </row>
    <row r="329" spans="1:36" s="19" customFormat="1" x14ac:dyDescent="0.3">
      <c r="A329" s="24"/>
      <c r="B329" s="23"/>
      <c r="C329" s="5"/>
      <c r="AG329" s="1"/>
      <c r="AH329" s="1"/>
      <c r="AI329" s="1"/>
      <c r="AJ329" s="1"/>
    </row>
    <row r="330" spans="1:36" s="19" customFormat="1" x14ac:dyDescent="0.3">
      <c r="A330" s="24"/>
      <c r="B330" s="23"/>
      <c r="C330" s="5"/>
      <c r="AG330" s="1"/>
      <c r="AH330" s="1"/>
      <c r="AI330" s="1"/>
      <c r="AJ330" s="1"/>
    </row>
    <row r="331" spans="1:36" s="19" customFormat="1" x14ac:dyDescent="0.3">
      <c r="A331" s="24"/>
      <c r="B331" s="23"/>
      <c r="C331" s="5"/>
      <c r="AG331" s="1"/>
      <c r="AH331" s="1"/>
      <c r="AI331" s="1"/>
      <c r="AJ331" s="1"/>
    </row>
    <row r="332" spans="1:36" s="19" customFormat="1" x14ac:dyDescent="0.3">
      <c r="A332" s="24"/>
      <c r="B332" s="23"/>
      <c r="C332" s="5"/>
      <c r="AG332" s="1"/>
      <c r="AH332" s="1"/>
      <c r="AI332" s="1"/>
      <c r="AJ332" s="1"/>
    </row>
    <row r="333" spans="1:36" s="19" customFormat="1" x14ac:dyDescent="0.3">
      <c r="A333" s="24"/>
      <c r="B333" s="23"/>
      <c r="C333" s="5"/>
      <c r="AG333" s="1"/>
      <c r="AH333" s="1"/>
      <c r="AI333" s="1"/>
      <c r="AJ333" s="1"/>
    </row>
    <row r="334" spans="1:36" s="19" customFormat="1" x14ac:dyDescent="0.3">
      <c r="A334" s="24"/>
      <c r="B334" s="23"/>
      <c r="C334" s="5"/>
      <c r="AG334" s="1"/>
      <c r="AH334" s="1"/>
      <c r="AI334" s="1"/>
      <c r="AJ334" s="1"/>
    </row>
    <row r="335" spans="1:36" s="19" customFormat="1" x14ac:dyDescent="0.3">
      <c r="A335" s="24"/>
      <c r="B335" s="23"/>
      <c r="C335" s="5"/>
      <c r="AG335" s="1"/>
      <c r="AH335" s="1"/>
      <c r="AI335" s="1"/>
      <c r="AJ335" s="1"/>
    </row>
    <row r="336" spans="1:36" s="19" customFormat="1" x14ac:dyDescent="0.3">
      <c r="A336" s="24"/>
      <c r="B336" s="23"/>
      <c r="C336" s="5"/>
      <c r="AG336" s="1"/>
      <c r="AH336" s="1"/>
      <c r="AI336" s="1"/>
      <c r="AJ336" s="1"/>
    </row>
    <row r="337" spans="1:36" s="19" customFormat="1" x14ac:dyDescent="0.3">
      <c r="A337" s="24"/>
      <c r="B337" s="23"/>
      <c r="C337" s="5"/>
      <c r="AG337" s="1"/>
      <c r="AH337" s="1"/>
      <c r="AI337" s="1"/>
      <c r="AJ337" s="1"/>
    </row>
    <row r="338" spans="1:36" s="19" customFormat="1" x14ac:dyDescent="0.3">
      <c r="A338" s="24"/>
      <c r="B338" s="23"/>
      <c r="C338" s="5"/>
      <c r="AG338" s="1"/>
      <c r="AH338" s="1"/>
      <c r="AI338" s="1"/>
      <c r="AJ338" s="1"/>
    </row>
    <row r="339" spans="1:36" s="19" customFormat="1" x14ac:dyDescent="0.3">
      <c r="A339" s="24"/>
      <c r="B339" s="23"/>
      <c r="C339" s="5"/>
      <c r="AG339" s="1"/>
      <c r="AH339" s="1"/>
      <c r="AI339" s="1"/>
      <c r="AJ339" s="1"/>
    </row>
    <row r="340" spans="1:36" s="19" customFormat="1" x14ac:dyDescent="0.3">
      <c r="A340" s="24"/>
      <c r="B340" s="23"/>
      <c r="C340" s="5"/>
      <c r="AG340" s="1"/>
      <c r="AH340" s="1"/>
      <c r="AI340" s="1"/>
      <c r="AJ340" s="1"/>
    </row>
    <row r="341" spans="1:36" s="19" customFormat="1" x14ac:dyDescent="0.3">
      <c r="A341" s="24"/>
      <c r="B341" s="23"/>
      <c r="C341" s="5"/>
      <c r="AG341" s="1"/>
      <c r="AH341" s="1"/>
      <c r="AI341" s="1"/>
      <c r="AJ341" s="1"/>
    </row>
    <row r="342" spans="1:36" s="19" customFormat="1" x14ac:dyDescent="0.3">
      <c r="A342" s="24"/>
      <c r="B342" s="23"/>
      <c r="C342" s="5"/>
      <c r="AG342" s="1"/>
      <c r="AH342" s="1"/>
      <c r="AI342" s="1"/>
      <c r="AJ342" s="1"/>
    </row>
    <row r="343" spans="1:36" s="19" customFormat="1" x14ac:dyDescent="0.3">
      <c r="A343" s="24"/>
      <c r="B343" s="23"/>
      <c r="C343" s="5"/>
      <c r="AG343" s="1"/>
      <c r="AH343" s="1"/>
      <c r="AI343" s="1"/>
      <c r="AJ343" s="1"/>
    </row>
    <row r="344" spans="1:36" s="19" customFormat="1" x14ac:dyDescent="0.3">
      <c r="A344" s="24"/>
      <c r="B344" s="23"/>
      <c r="C344" s="5"/>
      <c r="AG344" s="1"/>
      <c r="AH344" s="1"/>
      <c r="AI344" s="1"/>
      <c r="AJ344" s="1"/>
    </row>
    <row r="345" spans="1:36" s="19" customFormat="1" x14ac:dyDescent="0.3">
      <c r="A345" s="24"/>
      <c r="B345" s="23"/>
      <c r="C345" s="5"/>
      <c r="AG345" s="1"/>
      <c r="AH345" s="1"/>
      <c r="AI345" s="1"/>
      <c r="AJ345" s="1"/>
    </row>
    <row r="346" spans="1:36" s="19" customFormat="1" x14ac:dyDescent="0.3">
      <c r="A346" s="24"/>
      <c r="B346" s="23"/>
      <c r="C346" s="5"/>
      <c r="AG346" s="1"/>
      <c r="AH346" s="1"/>
      <c r="AI346" s="1"/>
      <c r="AJ346" s="1"/>
    </row>
    <row r="347" spans="1:36" s="19" customFormat="1" x14ac:dyDescent="0.3">
      <c r="A347" s="24"/>
      <c r="B347" s="23"/>
      <c r="C347" s="5"/>
      <c r="AG347" s="1"/>
      <c r="AH347" s="1"/>
      <c r="AI347" s="1"/>
      <c r="AJ347" s="1"/>
    </row>
    <row r="348" spans="1:36" s="19" customFormat="1" x14ac:dyDescent="0.3">
      <c r="A348" s="24"/>
      <c r="B348" s="23"/>
      <c r="C348" s="5"/>
      <c r="AG348" s="1"/>
      <c r="AH348" s="1"/>
      <c r="AI348" s="1"/>
      <c r="AJ348" s="1"/>
    </row>
    <row r="349" spans="1:36" s="19" customFormat="1" x14ac:dyDescent="0.3">
      <c r="A349" s="24"/>
      <c r="B349" s="23"/>
      <c r="C349" s="5"/>
      <c r="AG349" s="1"/>
      <c r="AH349" s="1"/>
      <c r="AI349" s="1"/>
      <c r="AJ349" s="1"/>
    </row>
    <row r="350" spans="1:36" s="19" customFormat="1" x14ac:dyDescent="0.3">
      <c r="A350" s="24"/>
      <c r="B350" s="23"/>
      <c r="C350" s="5"/>
      <c r="AG350" s="1"/>
      <c r="AH350" s="1"/>
      <c r="AI350" s="1"/>
      <c r="AJ350" s="1"/>
    </row>
    <row r="351" spans="1:36" s="19" customFormat="1" x14ac:dyDescent="0.3">
      <c r="A351" s="24"/>
      <c r="B351" s="23"/>
      <c r="C351" s="5"/>
      <c r="AG351" s="1"/>
      <c r="AH351" s="1"/>
      <c r="AI351" s="1"/>
      <c r="AJ351" s="1"/>
    </row>
    <row r="352" spans="1:36" s="19" customFormat="1" x14ac:dyDescent="0.3">
      <c r="A352" s="24"/>
      <c r="B352" s="23"/>
      <c r="C352" s="5"/>
      <c r="AG352" s="1"/>
      <c r="AH352" s="1"/>
      <c r="AI352" s="1"/>
      <c r="AJ352" s="1"/>
    </row>
    <row r="353" spans="1:36" s="19" customFormat="1" x14ac:dyDescent="0.3">
      <c r="A353" s="24"/>
      <c r="B353" s="23"/>
      <c r="C353" s="5"/>
      <c r="AG353" s="1"/>
      <c r="AH353" s="1"/>
      <c r="AI353" s="1"/>
      <c r="AJ353" s="1"/>
    </row>
    <row r="354" spans="1:36" s="19" customFormat="1" x14ac:dyDescent="0.3">
      <c r="A354" s="24"/>
      <c r="B354" s="23"/>
      <c r="C354" s="5"/>
      <c r="AG354" s="1"/>
      <c r="AH354" s="1"/>
      <c r="AI354" s="1"/>
      <c r="AJ354" s="1"/>
    </row>
    <row r="355" spans="1:36" s="19" customFormat="1" x14ac:dyDescent="0.3">
      <c r="A355" s="24"/>
      <c r="B355" s="23"/>
      <c r="C355" s="5"/>
      <c r="AG355" s="1"/>
      <c r="AH355" s="1"/>
      <c r="AI355" s="1"/>
      <c r="AJ355" s="1"/>
    </row>
    <row r="356" spans="1:36" s="19" customFormat="1" x14ac:dyDescent="0.3">
      <c r="A356" s="24"/>
      <c r="B356" s="23"/>
      <c r="C356" s="5"/>
      <c r="AG356" s="1"/>
      <c r="AH356" s="1"/>
      <c r="AI356" s="1"/>
      <c r="AJ356" s="1"/>
    </row>
    <row r="357" spans="1:36" s="19" customFormat="1" x14ac:dyDescent="0.3">
      <c r="A357" s="24"/>
      <c r="B357" s="23"/>
      <c r="C357" s="5"/>
      <c r="AG357" s="1"/>
      <c r="AH357" s="1"/>
      <c r="AI357" s="1"/>
      <c r="AJ357" s="1"/>
    </row>
    <row r="358" spans="1:36" s="19" customFormat="1" x14ac:dyDescent="0.3">
      <c r="A358" s="24"/>
      <c r="B358" s="23"/>
      <c r="C358" s="5"/>
      <c r="AG358" s="1"/>
      <c r="AH358" s="1"/>
      <c r="AI358" s="1"/>
      <c r="AJ358" s="1"/>
    </row>
    <row r="359" spans="1:36" s="19" customFormat="1" x14ac:dyDescent="0.3">
      <c r="A359" s="24"/>
      <c r="B359" s="23"/>
      <c r="C359" s="5"/>
      <c r="AG359" s="1"/>
      <c r="AH359" s="1"/>
      <c r="AI359" s="1"/>
      <c r="AJ359" s="1"/>
    </row>
    <row r="360" spans="1:36" s="19" customFormat="1" x14ac:dyDescent="0.3">
      <c r="A360" s="24"/>
      <c r="B360" s="23"/>
      <c r="C360" s="5"/>
      <c r="AG360" s="1"/>
      <c r="AH360" s="1"/>
      <c r="AI360" s="1"/>
      <c r="AJ360" s="1"/>
    </row>
    <row r="361" spans="1:36" s="19" customFormat="1" x14ac:dyDescent="0.3">
      <c r="A361" s="24"/>
      <c r="B361" s="23"/>
      <c r="C361" s="5"/>
      <c r="AG361" s="1"/>
      <c r="AH361" s="1"/>
      <c r="AI361" s="1"/>
      <c r="AJ361" s="1"/>
    </row>
    <row r="362" spans="1:36" s="19" customFormat="1" x14ac:dyDescent="0.3">
      <c r="A362" s="24"/>
      <c r="B362" s="23"/>
      <c r="C362" s="5"/>
      <c r="AG362" s="1"/>
      <c r="AH362" s="1"/>
      <c r="AI362" s="1"/>
      <c r="AJ362" s="1"/>
    </row>
    <row r="363" spans="1:36" s="19" customFormat="1" x14ac:dyDescent="0.3">
      <c r="A363" s="24"/>
      <c r="B363" s="23"/>
      <c r="C363" s="5"/>
      <c r="AG363" s="1"/>
      <c r="AH363" s="1"/>
      <c r="AI363" s="1"/>
      <c r="AJ363" s="1"/>
    </row>
    <row r="364" spans="1:36" s="19" customFormat="1" x14ac:dyDescent="0.3">
      <c r="A364" s="24"/>
      <c r="B364" s="23"/>
      <c r="C364" s="5"/>
      <c r="AG364" s="1"/>
      <c r="AH364" s="1"/>
      <c r="AI364" s="1"/>
      <c r="AJ364" s="1"/>
    </row>
    <row r="365" spans="1:36" s="19" customFormat="1" x14ac:dyDescent="0.3">
      <c r="A365" s="24"/>
      <c r="B365" s="23"/>
      <c r="C365" s="5"/>
      <c r="AG365" s="1"/>
      <c r="AH365" s="1"/>
      <c r="AI365" s="1"/>
      <c r="AJ365" s="1"/>
    </row>
    <row r="366" spans="1:36" s="19" customFormat="1" x14ac:dyDescent="0.3">
      <c r="A366" s="24"/>
      <c r="B366" s="23"/>
      <c r="C366" s="5"/>
      <c r="AG366" s="1"/>
      <c r="AH366" s="1"/>
      <c r="AI366" s="1"/>
      <c r="AJ366" s="1"/>
    </row>
    <row r="367" spans="1:36" s="19" customFormat="1" x14ac:dyDescent="0.3">
      <c r="A367" s="24"/>
      <c r="B367" s="23"/>
      <c r="C367" s="5"/>
      <c r="AG367" s="1"/>
      <c r="AH367" s="1"/>
      <c r="AI367" s="1"/>
      <c r="AJ367" s="1"/>
    </row>
    <row r="368" spans="1:36" s="19" customFormat="1" x14ac:dyDescent="0.3">
      <c r="A368" s="24"/>
      <c r="B368" s="23"/>
      <c r="C368" s="5"/>
      <c r="AG368" s="1"/>
      <c r="AH368" s="1"/>
      <c r="AI368" s="1"/>
      <c r="AJ368" s="1"/>
    </row>
    <row r="369" spans="1:36" s="19" customFormat="1" x14ac:dyDescent="0.3">
      <c r="A369" s="24"/>
      <c r="B369" s="23"/>
      <c r="C369" s="5"/>
      <c r="AG369" s="1"/>
      <c r="AH369" s="1"/>
      <c r="AI369" s="1"/>
      <c r="AJ369" s="1"/>
    </row>
    <row r="370" spans="1:36" s="19" customFormat="1" x14ac:dyDescent="0.3">
      <c r="A370" s="24"/>
      <c r="B370" s="23"/>
      <c r="C370" s="5"/>
      <c r="AG370" s="1"/>
      <c r="AH370" s="1"/>
      <c r="AI370" s="1"/>
      <c r="AJ370" s="1"/>
    </row>
    <row r="371" spans="1:36" s="19" customFormat="1" x14ac:dyDescent="0.3">
      <c r="A371" s="24"/>
      <c r="B371" s="23"/>
      <c r="C371" s="5"/>
      <c r="AG371" s="1"/>
      <c r="AH371" s="1"/>
      <c r="AI371" s="1"/>
      <c r="AJ371" s="1"/>
    </row>
    <row r="372" spans="1:36" s="19" customFormat="1" x14ac:dyDescent="0.3">
      <c r="A372" s="24"/>
      <c r="B372" s="23"/>
      <c r="C372" s="5"/>
      <c r="AG372" s="1"/>
      <c r="AH372" s="1"/>
      <c r="AI372" s="1"/>
      <c r="AJ372" s="1"/>
    </row>
    <row r="373" spans="1:36" s="19" customFormat="1" x14ac:dyDescent="0.3">
      <c r="A373" s="24"/>
      <c r="B373" s="23"/>
      <c r="C373" s="5"/>
      <c r="AG373" s="1"/>
      <c r="AH373" s="1"/>
      <c r="AI373" s="1"/>
      <c r="AJ373" s="1"/>
    </row>
    <row r="374" spans="1:36" s="19" customFormat="1" x14ac:dyDescent="0.3">
      <c r="A374" s="24"/>
      <c r="B374" s="23"/>
      <c r="C374" s="5"/>
      <c r="AG374" s="1"/>
      <c r="AH374" s="1"/>
      <c r="AI374" s="1"/>
      <c r="AJ374" s="1"/>
    </row>
    <row r="375" spans="1:36" s="19" customFormat="1" x14ac:dyDescent="0.3">
      <c r="A375" s="24"/>
      <c r="B375" s="23"/>
      <c r="C375" s="5"/>
      <c r="AG375" s="1"/>
      <c r="AH375" s="1"/>
      <c r="AI375" s="1"/>
      <c r="AJ375" s="1"/>
    </row>
    <row r="376" spans="1:36" s="19" customFormat="1" x14ac:dyDescent="0.3">
      <c r="A376" s="24"/>
      <c r="B376" s="23"/>
      <c r="C376" s="5"/>
      <c r="AG376" s="1"/>
      <c r="AH376" s="1"/>
      <c r="AI376" s="1"/>
      <c r="AJ376" s="1"/>
    </row>
    <row r="377" spans="1:36" s="19" customFormat="1" x14ac:dyDescent="0.3">
      <c r="A377" s="24"/>
      <c r="B377" s="23"/>
      <c r="C377" s="5"/>
      <c r="AG377" s="1"/>
      <c r="AH377" s="1"/>
      <c r="AI377" s="1"/>
      <c r="AJ377" s="1"/>
    </row>
    <row r="378" spans="1:36" s="19" customFormat="1" x14ac:dyDescent="0.3">
      <c r="A378" s="24"/>
      <c r="B378" s="23"/>
      <c r="C378" s="5"/>
      <c r="AG378" s="1"/>
      <c r="AH378" s="1"/>
      <c r="AI378" s="1"/>
      <c r="AJ378" s="1"/>
    </row>
    <row r="379" spans="1:36" s="19" customFormat="1" x14ac:dyDescent="0.3">
      <c r="A379" s="24"/>
      <c r="B379" s="23"/>
      <c r="C379" s="5"/>
      <c r="AG379" s="1"/>
      <c r="AH379" s="1"/>
      <c r="AI379" s="1"/>
      <c r="AJ379" s="1"/>
    </row>
    <row r="380" spans="1:36" s="19" customFormat="1" x14ac:dyDescent="0.3">
      <c r="A380" s="24"/>
      <c r="B380" s="23"/>
      <c r="C380" s="5"/>
      <c r="AG380" s="1"/>
      <c r="AH380" s="1"/>
      <c r="AI380" s="1"/>
      <c r="AJ380" s="1"/>
    </row>
    <row r="381" spans="1:36" s="19" customFormat="1" x14ac:dyDescent="0.3">
      <c r="A381" s="24"/>
      <c r="B381" s="23"/>
      <c r="C381" s="5"/>
      <c r="AG381" s="1"/>
      <c r="AH381" s="1"/>
      <c r="AI381" s="1"/>
      <c r="AJ381" s="1"/>
    </row>
    <row r="382" spans="1:36" s="19" customFormat="1" x14ac:dyDescent="0.3">
      <c r="A382" s="24"/>
      <c r="B382" s="23"/>
      <c r="C382" s="5"/>
      <c r="AG382" s="1"/>
      <c r="AH382" s="1"/>
      <c r="AI382" s="1"/>
      <c r="AJ382" s="1"/>
    </row>
    <row r="383" spans="1:36" s="19" customFormat="1" x14ac:dyDescent="0.3">
      <c r="A383" s="24"/>
      <c r="B383" s="23"/>
      <c r="C383" s="5"/>
      <c r="AG383" s="1"/>
      <c r="AH383" s="1"/>
      <c r="AI383" s="1"/>
      <c r="AJ383" s="1"/>
    </row>
    <row r="384" spans="1:36" s="19" customFormat="1" x14ac:dyDescent="0.3">
      <c r="A384" s="24"/>
      <c r="B384" s="23"/>
      <c r="C384" s="5"/>
      <c r="AG384" s="1"/>
      <c r="AH384" s="1"/>
      <c r="AI384" s="1"/>
      <c r="AJ384" s="1"/>
    </row>
    <row r="385" spans="1:36" s="19" customFormat="1" x14ac:dyDescent="0.3">
      <c r="A385" s="24"/>
      <c r="B385" s="23"/>
      <c r="C385" s="5"/>
      <c r="AG385" s="1"/>
      <c r="AH385" s="1"/>
      <c r="AI385" s="1"/>
      <c r="AJ385" s="1"/>
    </row>
    <row r="386" spans="1:36" s="19" customFormat="1" x14ac:dyDescent="0.3">
      <c r="A386" s="24"/>
      <c r="B386" s="23"/>
      <c r="C386" s="5"/>
      <c r="AG386" s="1"/>
      <c r="AH386" s="1"/>
      <c r="AI386" s="1"/>
      <c r="AJ386" s="1"/>
    </row>
    <row r="387" spans="1:36" s="19" customFormat="1" x14ac:dyDescent="0.3">
      <c r="A387" s="24"/>
      <c r="B387" s="23"/>
      <c r="C387" s="5"/>
      <c r="AG387" s="1"/>
      <c r="AH387" s="1"/>
      <c r="AI387" s="1"/>
      <c r="AJ387" s="1"/>
    </row>
    <row r="388" spans="1:36" s="19" customFormat="1" x14ac:dyDescent="0.3">
      <c r="A388" s="24"/>
      <c r="B388" s="23"/>
      <c r="C388" s="5"/>
      <c r="AG388" s="1"/>
      <c r="AH388" s="1"/>
      <c r="AI388" s="1"/>
      <c r="AJ388" s="1"/>
    </row>
    <row r="389" spans="1:36" s="19" customFormat="1" x14ac:dyDescent="0.3">
      <c r="A389" s="24"/>
      <c r="B389" s="23"/>
      <c r="C389" s="5"/>
      <c r="AG389" s="1"/>
      <c r="AH389" s="1"/>
      <c r="AI389" s="1"/>
      <c r="AJ389" s="1"/>
    </row>
    <row r="390" spans="1:36" s="19" customFormat="1" x14ac:dyDescent="0.3">
      <c r="A390" s="24"/>
      <c r="B390" s="23"/>
      <c r="C390" s="5"/>
      <c r="AG390" s="1"/>
      <c r="AH390" s="1"/>
      <c r="AI390" s="1"/>
      <c r="AJ390" s="1"/>
    </row>
    <row r="391" spans="1:36" s="19" customFormat="1" x14ac:dyDescent="0.3">
      <c r="A391" s="24"/>
      <c r="B391" s="23"/>
      <c r="C391" s="5"/>
      <c r="AG391" s="1"/>
      <c r="AH391" s="1"/>
      <c r="AI391" s="1"/>
      <c r="AJ391" s="1"/>
    </row>
    <row r="392" spans="1:36" s="19" customFormat="1" x14ac:dyDescent="0.3">
      <c r="A392" s="24"/>
      <c r="B392" s="23"/>
      <c r="C392" s="5"/>
      <c r="AG392" s="1"/>
      <c r="AH392" s="1"/>
      <c r="AI392" s="1"/>
      <c r="AJ392" s="1"/>
    </row>
    <row r="393" spans="1:36" s="19" customFormat="1" x14ac:dyDescent="0.3">
      <c r="A393" s="24"/>
      <c r="B393" s="23"/>
      <c r="C393" s="5"/>
      <c r="AG393" s="1"/>
      <c r="AH393" s="1"/>
      <c r="AI393" s="1"/>
      <c r="AJ393" s="1"/>
    </row>
    <row r="394" spans="1:36" s="19" customFormat="1" x14ac:dyDescent="0.3">
      <c r="A394" s="24"/>
      <c r="B394" s="23"/>
      <c r="C394" s="5"/>
      <c r="AG394" s="1"/>
      <c r="AH394" s="1"/>
      <c r="AI394" s="1"/>
      <c r="AJ394" s="1"/>
    </row>
    <row r="395" spans="1:36" s="19" customFormat="1" x14ac:dyDescent="0.3">
      <c r="A395" s="24"/>
      <c r="B395" s="23"/>
      <c r="C395" s="5"/>
      <c r="AG395" s="1"/>
      <c r="AH395" s="1"/>
      <c r="AI395" s="1"/>
      <c r="AJ395" s="1"/>
    </row>
    <row r="396" spans="1:36" s="19" customFormat="1" x14ac:dyDescent="0.3">
      <c r="A396" s="24"/>
      <c r="B396" s="23"/>
      <c r="C396" s="5"/>
      <c r="AG396" s="1"/>
      <c r="AH396" s="1"/>
      <c r="AI396" s="1"/>
      <c r="AJ396" s="1"/>
    </row>
    <row r="397" spans="1:36" s="19" customFormat="1" x14ac:dyDescent="0.3">
      <c r="A397" s="24"/>
      <c r="B397" s="23"/>
      <c r="C397" s="5"/>
      <c r="AG397" s="1"/>
      <c r="AH397" s="1"/>
      <c r="AI397" s="1"/>
      <c r="AJ397" s="1"/>
    </row>
    <row r="398" spans="1:36" s="19" customFormat="1" x14ac:dyDescent="0.3">
      <c r="A398" s="24"/>
      <c r="B398" s="23"/>
      <c r="C398" s="5"/>
      <c r="AG398" s="1"/>
      <c r="AH398" s="1"/>
      <c r="AI398" s="1"/>
      <c r="AJ398" s="1"/>
    </row>
    <row r="399" spans="1:36" s="19" customFormat="1" x14ac:dyDescent="0.3">
      <c r="A399" s="24"/>
      <c r="B399" s="23"/>
      <c r="C399" s="5"/>
      <c r="AG399" s="1"/>
      <c r="AH399" s="1"/>
      <c r="AI399" s="1"/>
      <c r="AJ399" s="1"/>
    </row>
    <row r="400" spans="1:36" s="19" customFormat="1" x14ac:dyDescent="0.3">
      <c r="A400" s="24"/>
      <c r="B400" s="23"/>
      <c r="C400" s="5"/>
      <c r="AG400" s="1"/>
      <c r="AH400" s="1"/>
      <c r="AI400" s="1"/>
      <c r="AJ400" s="1"/>
    </row>
    <row r="401" spans="1:36" s="19" customFormat="1" x14ac:dyDescent="0.3">
      <c r="A401" s="24"/>
      <c r="B401" s="23"/>
      <c r="C401" s="5"/>
      <c r="AG401" s="1"/>
      <c r="AH401" s="1"/>
      <c r="AI401" s="1"/>
      <c r="AJ401" s="1"/>
    </row>
    <row r="402" spans="1:36" s="19" customFormat="1" x14ac:dyDescent="0.3">
      <c r="A402" s="24"/>
      <c r="B402" s="23"/>
      <c r="C402" s="5"/>
      <c r="AG402" s="1"/>
      <c r="AH402" s="1"/>
      <c r="AI402" s="1"/>
      <c r="AJ402" s="1"/>
    </row>
    <row r="403" spans="1:36" s="19" customFormat="1" x14ac:dyDescent="0.3">
      <c r="A403" s="24"/>
      <c r="B403" s="23"/>
      <c r="C403" s="5"/>
      <c r="AG403" s="1"/>
      <c r="AH403" s="1"/>
      <c r="AI403" s="1"/>
      <c r="AJ403" s="1"/>
    </row>
    <row r="404" spans="1:36" s="19" customFormat="1" x14ac:dyDescent="0.3">
      <c r="A404" s="24"/>
      <c r="B404" s="23"/>
      <c r="C404" s="5"/>
      <c r="AG404" s="1"/>
      <c r="AH404" s="1"/>
      <c r="AI404" s="1"/>
      <c r="AJ404" s="1"/>
    </row>
    <row r="405" spans="1:36" s="19" customFormat="1" x14ac:dyDescent="0.3">
      <c r="A405" s="24"/>
      <c r="B405" s="23"/>
      <c r="C405" s="5"/>
      <c r="AG405" s="1"/>
      <c r="AH405" s="1"/>
      <c r="AI405" s="1"/>
      <c r="AJ405" s="1"/>
    </row>
    <row r="406" spans="1:36" s="19" customFormat="1" x14ac:dyDescent="0.3">
      <c r="A406" s="24"/>
      <c r="B406" s="23"/>
      <c r="C406" s="5"/>
      <c r="AG406" s="1"/>
      <c r="AH406" s="1"/>
      <c r="AI406" s="1"/>
      <c r="AJ406" s="1"/>
    </row>
    <row r="407" spans="1:36" s="19" customFormat="1" x14ac:dyDescent="0.3">
      <c r="A407" s="24"/>
      <c r="B407" s="23"/>
      <c r="C407" s="5"/>
      <c r="AG407" s="1"/>
      <c r="AH407" s="1"/>
      <c r="AI407" s="1"/>
      <c r="AJ407" s="1"/>
    </row>
    <row r="408" spans="1:36" s="19" customFormat="1" x14ac:dyDescent="0.3">
      <c r="A408" s="24"/>
      <c r="B408" s="23"/>
      <c r="C408" s="5"/>
      <c r="AG408" s="1"/>
      <c r="AH408" s="1"/>
      <c r="AI408" s="1"/>
      <c r="AJ408" s="1"/>
    </row>
    <row r="409" spans="1:36" s="19" customFormat="1" x14ac:dyDescent="0.3">
      <c r="A409" s="24"/>
      <c r="B409" s="23"/>
      <c r="C409" s="5"/>
      <c r="AG409" s="1"/>
      <c r="AH409" s="1"/>
      <c r="AI409" s="1"/>
      <c r="AJ409" s="1"/>
    </row>
    <row r="410" spans="1:36" s="19" customFormat="1" x14ac:dyDescent="0.3">
      <c r="A410" s="24"/>
      <c r="B410" s="23"/>
      <c r="C410" s="5"/>
      <c r="AG410" s="1"/>
      <c r="AH410" s="1"/>
      <c r="AI410" s="1"/>
      <c r="AJ410" s="1"/>
    </row>
    <row r="411" spans="1:36" s="19" customFormat="1" x14ac:dyDescent="0.3">
      <c r="A411" s="24"/>
      <c r="B411" s="23"/>
      <c r="C411" s="5"/>
      <c r="AG411" s="1"/>
      <c r="AH411" s="1"/>
      <c r="AI411" s="1"/>
      <c r="AJ411" s="1"/>
    </row>
    <row r="412" spans="1:36" s="19" customFormat="1" x14ac:dyDescent="0.3">
      <c r="A412" s="24"/>
      <c r="B412" s="23"/>
      <c r="C412" s="5"/>
      <c r="AG412" s="1"/>
      <c r="AH412" s="1"/>
      <c r="AI412" s="1"/>
      <c r="AJ412" s="1"/>
    </row>
    <row r="413" spans="1:36" s="19" customFormat="1" x14ac:dyDescent="0.3">
      <c r="A413" s="24"/>
      <c r="B413" s="23"/>
      <c r="C413" s="5"/>
      <c r="AG413" s="1"/>
      <c r="AH413" s="1"/>
      <c r="AI413" s="1"/>
      <c r="AJ413" s="1"/>
    </row>
    <row r="414" spans="1:36" s="19" customFormat="1" x14ac:dyDescent="0.3">
      <c r="A414" s="24"/>
      <c r="B414" s="23"/>
      <c r="C414" s="5"/>
      <c r="AG414" s="1"/>
      <c r="AH414" s="1"/>
      <c r="AI414" s="1"/>
      <c r="AJ414" s="1"/>
    </row>
    <row r="415" spans="1:36" s="19" customFormat="1" x14ac:dyDescent="0.3">
      <c r="A415" s="24"/>
      <c r="B415" s="23"/>
      <c r="C415" s="5"/>
      <c r="AG415" s="1"/>
      <c r="AH415" s="1"/>
      <c r="AI415" s="1"/>
      <c r="AJ415" s="1"/>
    </row>
    <row r="416" spans="1:36" s="19" customFormat="1" x14ac:dyDescent="0.3">
      <c r="A416" s="24"/>
      <c r="B416" s="23"/>
      <c r="C416" s="5"/>
      <c r="AG416" s="1"/>
      <c r="AH416" s="1"/>
      <c r="AI416" s="1"/>
      <c r="AJ416" s="1"/>
    </row>
    <row r="417" spans="1:36" s="19" customFormat="1" x14ac:dyDescent="0.3">
      <c r="A417" s="24"/>
      <c r="B417" s="23"/>
      <c r="C417" s="5"/>
      <c r="AG417" s="1"/>
      <c r="AH417" s="1"/>
      <c r="AI417" s="1"/>
      <c r="AJ417" s="1"/>
    </row>
    <row r="418" spans="1:36" s="19" customFormat="1" x14ac:dyDescent="0.3">
      <c r="A418" s="24"/>
      <c r="B418" s="23"/>
      <c r="C418" s="5"/>
      <c r="AG418" s="1"/>
      <c r="AH418" s="1"/>
      <c r="AI418" s="1"/>
      <c r="AJ418" s="1"/>
    </row>
    <row r="419" spans="1:36" s="19" customFormat="1" x14ac:dyDescent="0.3">
      <c r="A419" s="24"/>
      <c r="B419" s="23"/>
      <c r="C419" s="5"/>
      <c r="AG419" s="1"/>
      <c r="AH419" s="1"/>
      <c r="AI419" s="1"/>
      <c r="AJ419" s="1"/>
    </row>
    <row r="420" spans="1:36" s="19" customFormat="1" x14ac:dyDescent="0.3">
      <c r="A420" s="24"/>
      <c r="B420" s="23"/>
      <c r="C420" s="5"/>
      <c r="AG420" s="1"/>
      <c r="AH420" s="1"/>
      <c r="AI420" s="1"/>
      <c r="AJ420" s="1"/>
    </row>
    <row r="421" spans="1:36" s="19" customFormat="1" x14ac:dyDescent="0.3">
      <c r="A421" s="24"/>
      <c r="B421" s="23"/>
      <c r="C421" s="5"/>
      <c r="AG421" s="1"/>
      <c r="AH421" s="1"/>
      <c r="AI421" s="1"/>
      <c r="AJ421" s="1"/>
    </row>
    <row r="422" spans="1:36" s="19" customFormat="1" x14ac:dyDescent="0.3">
      <c r="A422" s="24"/>
      <c r="B422" s="23"/>
      <c r="C422" s="5"/>
      <c r="AG422" s="1"/>
      <c r="AH422" s="1"/>
      <c r="AI422" s="1"/>
      <c r="AJ422" s="1"/>
    </row>
    <row r="423" spans="1:36" s="19" customFormat="1" x14ac:dyDescent="0.3">
      <c r="A423" s="24"/>
      <c r="B423" s="23"/>
      <c r="C423" s="5"/>
      <c r="AG423" s="1"/>
      <c r="AH423" s="1"/>
      <c r="AI423" s="1"/>
      <c r="AJ423" s="1"/>
    </row>
    <row r="424" spans="1:36" s="19" customFormat="1" x14ac:dyDescent="0.3">
      <c r="A424" s="24"/>
      <c r="B424" s="23"/>
      <c r="C424" s="5"/>
      <c r="AG424" s="1"/>
      <c r="AH424" s="1"/>
      <c r="AI424" s="1"/>
      <c r="AJ424" s="1"/>
    </row>
    <row r="425" spans="1:36" s="19" customFormat="1" x14ac:dyDescent="0.3">
      <c r="A425" s="24"/>
      <c r="B425" s="23"/>
      <c r="C425" s="5"/>
      <c r="AG425" s="1"/>
      <c r="AH425" s="1"/>
      <c r="AI425" s="1"/>
      <c r="AJ425" s="1"/>
    </row>
    <row r="426" spans="1:36" s="19" customFormat="1" x14ac:dyDescent="0.3">
      <c r="A426" s="24"/>
      <c r="B426" s="23"/>
      <c r="C426" s="5"/>
      <c r="AG426" s="1"/>
      <c r="AH426" s="1"/>
      <c r="AI426" s="1"/>
      <c r="AJ426" s="1"/>
    </row>
    <row r="427" spans="1:36" s="19" customFormat="1" x14ac:dyDescent="0.3">
      <c r="A427" s="24"/>
      <c r="B427" s="23"/>
      <c r="C427" s="5"/>
      <c r="AG427" s="1"/>
      <c r="AH427" s="1"/>
      <c r="AI427" s="1"/>
      <c r="AJ427" s="1"/>
    </row>
    <row r="428" spans="1:36" s="19" customFormat="1" x14ac:dyDescent="0.3">
      <c r="A428" s="24"/>
      <c r="B428" s="23"/>
      <c r="C428" s="5"/>
      <c r="AG428" s="1"/>
      <c r="AH428" s="1"/>
      <c r="AI428" s="1"/>
      <c r="AJ428" s="1"/>
    </row>
    <row r="429" spans="1:36" s="19" customFormat="1" x14ac:dyDescent="0.3">
      <c r="A429" s="24"/>
      <c r="B429" s="23"/>
      <c r="C429" s="5"/>
      <c r="AG429" s="1"/>
      <c r="AH429" s="1"/>
      <c r="AI429" s="1"/>
      <c r="AJ429" s="1"/>
    </row>
    <row r="430" spans="1:36" s="19" customFormat="1" x14ac:dyDescent="0.3">
      <c r="A430" s="24"/>
      <c r="B430" s="23"/>
      <c r="C430" s="5"/>
      <c r="AG430" s="1"/>
      <c r="AH430" s="1"/>
      <c r="AI430" s="1"/>
      <c r="AJ430" s="1"/>
    </row>
    <row r="431" spans="1:36" s="19" customFormat="1" x14ac:dyDescent="0.3">
      <c r="A431" s="24"/>
      <c r="B431" s="23"/>
      <c r="C431" s="5"/>
      <c r="AG431" s="1"/>
      <c r="AH431" s="1"/>
      <c r="AI431" s="1"/>
      <c r="AJ431" s="1"/>
    </row>
    <row r="432" spans="1:36" s="19" customFormat="1" x14ac:dyDescent="0.3">
      <c r="A432" s="24"/>
      <c r="B432" s="23"/>
      <c r="C432" s="5"/>
      <c r="AG432" s="1"/>
      <c r="AH432" s="1"/>
      <c r="AI432" s="1"/>
      <c r="AJ432" s="1"/>
    </row>
    <row r="433" spans="1:36" s="19" customFormat="1" x14ac:dyDescent="0.3">
      <c r="A433" s="24"/>
      <c r="B433" s="23"/>
      <c r="C433" s="5"/>
      <c r="AG433" s="1"/>
      <c r="AH433" s="1"/>
      <c r="AI433" s="1"/>
      <c r="AJ433" s="1"/>
    </row>
    <row r="434" spans="1:36" s="19" customFormat="1" x14ac:dyDescent="0.3">
      <c r="A434" s="24"/>
      <c r="B434" s="23"/>
      <c r="C434" s="5"/>
      <c r="AG434" s="1"/>
      <c r="AH434" s="1"/>
      <c r="AI434" s="1"/>
      <c r="AJ434" s="1"/>
    </row>
    <row r="435" spans="1:36" s="19" customFormat="1" x14ac:dyDescent="0.3">
      <c r="A435" s="24"/>
      <c r="B435" s="23"/>
      <c r="C435" s="5"/>
      <c r="AG435" s="1"/>
      <c r="AH435" s="1"/>
      <c r="AI435" s="1"/>
      <c r="AJ435" s="1"/>
    </row>
    <row r="436" spans="1:36" s="19" customFormat="1" x14ac:dyDescent="0.3">
      <c r="A436" s="24"/>
      <c r="B436" s="23"/>
      <c r="C436" s="5"/>
      <c r="AG436" s="1"/>
      <c r="AH436" s="1"/>
      <c r="AI436" s="1"/>
      <c r="AJ436" s="1"/>
    </row>
    <row r="437" spans="1:36" s="19" customFormat="1" x14ac:dyDescent="0.3">
      <c r="A437" s="24"/>
      <c r="B437" s="23"/>
      <c r="C437" s="5"/>
      <c r="AG437" s="1"/>
      <c r="AH437" s="1"/>
      <c r="AI437" s="1"/>
      <c r="AJ437" s="1"/>
    </row>
    <row r="438" spans="1:36" s="19" customFormat="1" x14ac:dyDescent="0.3">
      <c r="A438" s="24"/>
      <c r="B438" s="23"/>
      <c r="C438" s="5"/>
      <c r="AG438" s="1"/>
      <c r="AH438" s="1"/>
      <c r="AI438" s="1"/>
      <c r="AJ438" s="1"/>
    </row>
    <row r="439" spans="1:36" s="19" customFormat="1" x14ac:dyDescent="0.3">
      <c r="A439" s="24"/>
      <c r="B439" s="23"/>
      <c r="C439" s="5"/>
      <c r="AG439" s="1"/>
      <c r="AH439" s="1"/>
      <c r="AI439" s="1"/>
      <c r="AJ439" s="1"/>
    </row>
  </sheetData>
  <sheetProtection password="BAB9" sheet="1" selectLockedCells="1"/>
  <mergeCells count="223">
    <mergeCell ref="E280:E282"/>
    <mergeCell ref="E244:E246"/>
    <mergeCell ref="E248:E250"/>
    <mergeCell ref="E252:E254"/>
    <mergeCell ref="E256:E258"/>
    <mergeCell ref="E260:E262"/>
    <mergeCell ref="E264:E266"/>
    <mergeCell ref="E232:E234"/>
    <mergeCell ref="E236:E238"/>
    <mergeCell ref="E240:E242"/>
    <mergeCell ref="E268:E270"/>
    <mergeCell ref="E272:E274"/>
    <mergeCell ref="E276:E278"/>
    <mergeCell ref="E208:E210"/>
    <mergeCell ref="E212:E214"/>
    <mergeCell ref="E216:E218"/>
    <mergeCell ref="E220:E222"/>
    <mergeCell ref="E224:E226"/>
    <mergeCell ref="E228:E230"/>
    <mergeCell ref="E184:E186"/>
    <mergeCell ref="E188:E190"/>
    <mergeCell ref="E192:E194"/>
    <mergeCell ref="E196:E198"/>
    <mergeCell ref="E200:E202"/>
    <mergeCell ref="E204:E206"/>
    <mergeCell ref="E160:E162"/>
    <mergeCell ref="E164:E166"/>
    <mergeCell ref="E168:E170"/>
    <mergeCell ref="E172:E174"/>
    <mergeCell ref="E176:E178"/>
    <mergeCell ref="E180:E182"/>
    <mergeCell ref="E136:E138"/>
    <mergeCell ref="E140:E142"/>
    <mergeCell ref="E144:E146"/>
    <mergeCell ref="E148:E150"/>
    <mergeCell ref="E152:E154"/>
    <mergeCell ref="E156:E158"/>
    <mergeCell ref="E120:E122"/>
    <mergeCell ref="E124:E126"/>
    <mergeCell ref="E128:E130"/>
    <mergeCell ref="E132:E134"/>
    <mergeCell ref="E88:E90"/>
    <mergeCell ref="E92:E94"/>
    <mergeCell ref="E96:E98"/>
    <mergeCell ref="E100:E102"/>
    <mergeCell ref="E104:E106"/>
    <mergeCell ref="E108:E110"/>
    <mergeCell ref="E84:E86"/>
    <mergeCell ref="E40:E42"/>
    <mergeCell ref="E44:E46"/>
    <mergeCell ref="E48:E50"/>
    <mergeCell ref="E52:E54"/>
    <mergeCell ref="E56:E58"/>
    <mergeCell ref="E60:E62"/>
    <mergeCell ref="E112:E114"/>
    <mergeCell ref="E116:E118"/>
    <mergeCell ref="D276:D278"/>
    <mergeCell ref="D280:D282"/>
    <mergeCell ref="E4:E6"/>
    <mergeCell ref="E8:E10"/>
    <mergeCell ref="E12:E14"/>
    <mergeCell ref="E16:E18"/>
    <mergeCell ref="E20:E22"/>
    <mergeCell ref="E28:E30"/>
    <mergeCell ref="E32:E34"/>
    <mergeCell ref="E36:E38"/>
    <mergeCell ref="D252:D254"/>
    <mergeCell ref="D256:D258"/>
    <mergeCell ref="D260:D262"/>
    <mergeCell ref="D264:D266"/>
    <mergeCell ref="D268:D270"/>
    <mergeCell ref="D272:D274"/>
    <mergeCell ref="D228:D230"/>
    <mergeCell ref="D232:D234"/>
    <mergeCell ref="D236:D238"/>
    <mergeCell ref="D240:D242"/>
    <mergeCell ref="D244:D246"/>
    <mergeCell ref="D248:D250"/>
    <mergeCell ref="D204:D206"/>
    <mergeCell ref="D208:D210"/>
    <mergeCell ref="D212:D214"/>
    <mergeCell ref="D216:D218"/>
    <mergeCell ref="D220:D222"/>
    <mergeCell ref="D224:D226"/>
    <mergeCell ref="D180:D182"/>
    <mergeCell ref="D184:D186"/>
    <mergeCell ref="D188:D190"/>
    <mergeCell ref="D192:D194"/>
    <mergeCell ref="D196:D198"/>
    <mergeCell ref="D200:D202"/>
    <mergeCell ref="D156:D158"/>
    <mergeCell ref="D160:D162"/>
    <mergeCell ref="D164:D166"/>
    <mergeCell ref="D168:D170"/>
    <mergeCell ref="D172:D174"/>
    <mergeCell ref="D176:D178"/>
    <mergeCell ref="D132:D134"/>
    <mergeCell ref="D136:D138"/>
    <mergeCell ref="D140:D142"/>
    <mergeCell ref="D144:D146"/>
    <mergeCell ref="D148:D150"/>
    <mergeCell ref="D152:D154"/>
    <mergeCell ref="D108:D110"/>
    <mergeCell ref="D112:D114"/>
    <mergeCell ref="D116:D118"/>
    <mergeCell ref="D120:D122"/>
    <mergeCell ref="D124:D126"/>
    <mergeCell ref="D128:D130"/>
    <mergeCell ref="D84:D86"/>
    <mergeCell ref="D88:D90"/>
    <mergeCell ref="D92:D94"/>
    <mergeCell ref="D96:D98"/>
    <mergeCell ref="D100:D102"/>
    <mergeCell ref="D104:D106"/>
    <mergeCell ref="A276:A278"/>
    <mergeCell ref="A280:A282"/>
    <mergeCell ref="D16:D18"/>
    <mergeCell ref="D20:D22"/>
    <mergeCell ref="D24:D26"/>
    <mergeCell ref="D28:D30"/>
    <mergeCell ref="D32:D34"/>
    <mergeCell ref="D36:D38"/>
    <mergeCell ref="D76:D78"/>
    <mergeCell ref="D80:D82"/>
    <mergeCell ref="A252:A254"/>
    <mergeCell ref="A256:A258"/>
    <mergeCell ref="A260:A262"/>
    <mergeCell ref="A264:A266"/>
    <mergeCell ref="A268:A270"/>
    <mergeCell ref="A272:A274"/>
    <mergeCell ref="A228:A230"/>
    <mergeCell ref="A232:A234"/>
    <mergeCell ref="A236:A238"/>
    <mergeCell ref="A240:A242"/>
    <mergeCell ref="A244:A246"/>
    <mergeCell ref="A248:A250"/>
    <mergeCell ref="A204:A206"/>
    <mergeCell ref="A208:A210"/>
    <mergeCell ref="A212:A214"/>
    <mergeCell ref="A216:A218"/>
    <mergeCell ref="A220:A222"/>
    <mergeCell ref="A224:A226"/>
    <mergeCell ref="A180:A182"/>
    <mergeCell ref="A184:A186"/>
    <mergeCell ref="A188:A190"/>
    <mergeCell ref="A192:A194"/>
    <mergeCell ref="A196:A198"/>
    <mergeCell ref="A200:A202"/>
    <mergeCell ref="A156:A158"/>
    <mergeCell ref="A160:A162"/>
    <mergeCell ref="A164:A166"/>
    <mergeCell ref="A168:A170"/>
    <mergeCell ref="A172:A174"/>
    <mergeCell ref="A176:A178"/>
    <mergeCell ref="A132:A134"/>
    <mergeCell ref="A136:A138"/>
    <mergeCell ref="A140:A142"/>
    <mergeCell ref="A144:A146"/>
    <mergeCell ref="A148:A150"/>
    <mergeCell ref="A152:A154"/>
    <mergeCell ref="A108:A110"/>
    <mergeCell ref="A112:A114"/>
    <mergeCell ref="A116:A118"/>
    <mergeCell ref="A120:A122"/>
    <mergeCell ref="A124:A126"/>
    <mergeCell ref="A128:A130"/>
    <mergeCell ref="A84:A86"/>
    <mergeCell ref="A88:A90"/>
    <mergeCell ref="A92:A94"/>
    <mergeCell ref="A96:A98"/>
    <mergeCell ref="A100:A102"/>
    <mergeCell ref="A104:A106"/>
    <mergeCell ref="D4:D6"/>
    <mergeCell ref="D8:D10"/>
    <mergeCell ref="D12:D14"/>
    <mergeCell ref="A60:A62"/>
    <mergeCell ref="D40:D42"/>
    <mergeCell ref="D44:D46"/>
    <mergeCell ref="D48:D50"/>
    <mergeCell ref="D52:D54"/>
    <mergeCell ref="A4:A6"/>
    <mergeCell ref="A8:A10"/>
    <mergeCell ref="A12:A14"/>
    <mergeCell ref="A16:A18"/>
    <mergeCell ref="A20:A22"/>
    <mergeCell ref="A68:A70"/>
    <mergeCell ref="A72:A74"/>
    <mergeCell ref="D68:D70"/>
    <mergeCell ref="D72:D74"/>
    <mergeCell ref="A56:A58"/>
    <mergeCell ref="A76:A78"/>
    <mergeCell ref="A80:A82"/>
    <mergeCell ref="E24:E26"/>
    <mergeCell ref="A24:A26"/>
    <mergeCell ref="E64:E66"/>
    <mergeCell ref="E68:E70"/>
    <mergeCell ref="E72:E74"/>
    <mergeCell ref="E76:E78"/>
    <mergeCell ref="E80:E82"/>
    <mergeCell ref="A2:D2"/>
    <mergeCell ref="A296:A298"/>
    <mergeCell ref="D296:D298"/>
    <mergeCell ref="E284:E286"/>
    <mergeCell ref="E288:E290"/>
    <mergeCell ref="E292:E294"/>
    <mergeCell ref="E296:E298"/>
    <mergeCell ref="A284:A286"/>
    <mergeCell ref="D284:D286"/>
    <mergeCell ref="A288:A290"/>
    <mergeCell ref="D288:D290"/>
    <mergeCell ref="A64:A66"/>
    <mergeCell ref="D56:D58"/>
    <mergeCell ref="D60:D62"/>
    <mergeCell ref="D64:D66"/>
    <mergeCell ref="A292:A294"/>
    <mergeCell ref="D292:D294"/>
    <mergeCell ref="A28:A30"/>
    <mergeCell ref="A32:A34"/>
    <mergeCell ref="A36:A38"/>
    <mergeCell ref="A40:A42"/>
    <mergeCell ref="A44:A46"/>
    <mergeCell ref="A48:A50"/>
    <mergeCell ref="A52:A54"/>
  </mergeCells>
  <pageMargins left="0.7" right="0.7" top="0.75" bottom="0.75" header="0.3" footer="0.3"/>
  <pageSetup orientation="portrait" r:id="rId1"/>
  <ignoredErrors>
    <ignoredError sqref="J304:J305 L304:L305 H304:H305 H307:H308 J307:J308 L307:L308 G306 G309 I310:K310 H310 L310 K306 M306 H303:L30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07"/>
  <sheetViews>
    <sheetView topLeftCell="A16" zoomScale="90" zoomScaleNormal="90" workbookViewId="0"/>
  </sheetViews>
  <sheetFormatPr defaultColWidth="9.109375" defaultRowHeight="13.8" x14ac:dyDescent="0.3"/>
  <cols>
    <col min="1" max="2" width="1.6640625" style="16" customWidth="1"/>
    <col min="3" max="3" width="10.33203125" style="16" customWidth="1"/>
    <col min="4" max="6" width="11.33203125" style="16" customWidth="1"/>
    <col min="7" max="9" width="10.6640625" style="16" customWidth="1"/>
    <col min="10" max="10" width="10.33203125" style="16" customWidth="1"/>
    <col min="11" max="11" width="1.6640625" style="32" customWidth="1"/>
    <col min="12" max="12" width="1.6640625" style="16" customWidth="1"/>
    <col min="13" max="14" width="10.6640625" style="16" customWidth="1"/>
    <col min="15" max="16384" width="9.109375" style="16"/>
  </cols>
  <sheetData>
    <row r="1" spans="1:15" ht="21" customHeight="1" x14ac:dyDescent="0.3">
      <c r="A1" s="11"/>
      <c r="B1" s="13" t="s">
        <v>311</v>
      </c>
      <c r="C1" s="13"/>
      <c r="D1" s="11"/>
      <c r="E1" s="11"/>
      <c r="F1" s="11"/>
      <c r="G1" s="11"/>
      <c r="H1" s="11"/>
      <c r="I1" s="11"/>
      <c r="J1" s="11"/>
      <c r="K1" s="11"/>
      <c r="L1" s="11"/>
    </row>
    <row r="2" spans="1:15" ht="13.5" customHeight="1" thickBot="1" x14ac:dyDescent="0.35">
      <c r="A2" s="11"/>
      <c r="B2" s="11"/>
      <c r="C2" s="11"/>
      <c r="D2" s="11"/>
      <c r="E2" s="11"/>
      <c r="F2" s="11"/>
      <c r="G2" s="11"/>
      <c r="H2" s="11"/>
      <c r="I2" s="11"/>
      <c r="J2" s="11"/>
      <c r="K2" s="11"/>
      <c r="L2" s="11"/>
    </row>
    <row r="3" spans="1:15" ht="27.9" customHeight="1" x14ac:dyDescent="0.3">
      <c r="A3" s="11"/>
      <c r="B3" s="93" t="str">
        <f>TEST!G303</f>
        <v>I</v>
      </c>
      <c r="C3" s="94"/>
      <c r="D3" s="98" t="str">
        <f>TEST!I303</f>
        <v>S</v>
      </c>
      <c r="E3" s="76" t="str">
        <f>TEST!K303</f>
        <v>T</v>
      </c>
      <c r="F3" s="78" t="str">
        <f>TEST!M303</f>
        <v>J</v>
      </c>
      <c r="G3" s="11"/>
      <c r="H3" s="89" t="str">
        <f>IF(TEST!E301=74,"Since a very rare few are 100% of any preference (not ideal), some of what you'll read describing your personality will not be true. Think of your % as the % of descriptions that would be true, because you are the opposite the remainder of the time!","")</f>
        <v>Since a very rare few are 100% of any preference (not ideal), some of what you'll read describing your personality will not be true. Think of your % as the % of descriptions that would be true, because you are the opposite the remainder of the time!</v>
      </c>
      <c r="I3" s="89"/>
      <c r="J3" s="89"/>
      <c r="K3" s="11"/>
      <c r="L3" s="11"/>
      <c r="O3" s="17"/>
    </row>
    <row r="4" spans="1:15" ht="27.9" customHeight="1" thickBot="1" x14ac:dyDescent="0.35">
      <c r="A4" s="11"/>
      <c r="B4" s="95"/>
      <c r="C4" s="96"/>
      <c r="D4" s="99"/>
      <c r="E4" s="77"/>
      <c r="F4" s="79"/>
      <c r="G4" s="11"/>
      <c r="H4" s="89"/>
      <c r="I4" s="89"/>
      <c r="J4" s="89"/>
      <c r="K4" s="11"/>
      <c r="L4" s="11"/>
    </row>
    <row r="5" spans="1:15" ht="24" customHeight="1" x14ac:dyDescent="0.3">
      <c r="A5" s="11"/>
      <c r="B5" s="97" t="str">
        <f>TEST!G304</f>
        <v>Introvert</v>
      </c>
      <c r="C5" s="97"/>
      <c r="D5" s="12" t="str">
        <f>TEST!I304</f>
        <v>Sensing</v>
      </c>
      <c r="E5" s="12" t="str">
        <f>TEST!K304</f>
        <v>Thinking</v>
      </c>
      <c r="F5" s="20" t="str">
        <f>TEST!M304</f>
        <v>Judging</v>
      </c>
      <c r="G5" s="11"/>
      <c r="H5" s="89"/>
      <c r="I5" s="89"/>
      <c r="J5" s="89"/>
      <c r="K5" s="11"/>
      <c r="L5" s="11"/>
    </row>
    <row r="6" spans="1:15" ht="24" customHeight="1" x14ac:dyDescent="0.3">
      <c r="A6" s="11"/>
      <c r="B6" s="81">
        <f>TEST!G310</f>
        <v>0.63636363636363635</v>
      </c>
      <c r="C6" s="82"/>
      <c r="D6" s="50">
        <f>TEST!I310</f>
        <v>0.61904761904761907</v>
      </c>
      <c r="E6" s="50">
        <f>TEST!K310</f>
        <v>0.52380952380952384</v>
      </c>
      <c r="F6" s="50">
        <f>TEST!M310</f>
        <v>0.61904761904761907</v>
      </c>
      <c r="G6" s="11"/>
      <c r="H6" s="89"/>
      <c r="I6" s="89"/>
      <c r="J6" s="89"/>
      <c r="K6" s="11"/>
      <c r="L6" s="11"/>
    </row>
    <row r="7" spans="1:15" ht="13.5" customHeight="1" thickBot="1" x14ac:dyDescent="0.35">
      <c r="A7" s="11"/>
      <c r="B7" s="11"/>
      <c r="C7" s="11"/>
      <c r="D7" s="11"/>
      <c r="E7" s="11"/>
      <c r="F7" s="11"/>
      <c r="G7" s="11"/>
      <c r="H7" s="11"/>
      <c r="I7" s="11"/>
      <c r="J7" s="11"/>
      <c r="K7" s="11"/>
      <c r="L7" s="11"/>
    </row>
    <row r="8" spans="1:15" ht="24" customHeight="1" thickBot="1" x14ac:dyDescent="0.35">
      <c r="A8" s="11"/>
      <c r="B8" s="53"/>
      <c r="C8" s="83" t="str">
        <f>TEST!G305</f>
        <v>You prefer to spend time and re-energize in your inner world of ideas and images</v>
      </c>
      <c r="D8" s="83"/>
      <c r="E8" s="83"/>
      <c r="F8" s="83"/>
      <c r="G8" s="83"/>
      <c r="H8" s="83"/>
      <c r="I8" s="83"/>
      <c r="J8" s="83"/>
      <c r="K8" s="84"/>
      <c r="L8" s="11"/>
    </row>
    <row r="9" spans="1:15" ht="24" customHeight="1" thickBot="1" x14ac:dyDescent="0.35">
      <c r="A9" s="11"/>
      <c r="B9" s="54"/>
      <c r="C9" s="85" t="str">
        <f>TEST!I305</f>
        <v>You see the world with more emphasis on information that comes in through your five senses</v>
      </c>
      <c r="D9" s="85"/>
      <c r="E9" s="85"/>
      <c r="F9" s="85"/>
      <c r="G9" s="85"/>
      <c r="H9" s="85"/>
      <c r="I9" s="85"/>
      <c r="J9" s="85"/>
      <c r="K9" s="86"/>
      <c r="L9" s="11"/>
    </row>
    <row r="10" spans="1:15" ht="24" customHeight="1" thickBot="1" x14ac:dyDescent="0.35">
      <c r="A10" s="11"/>
      <c r="B10" s="55"/>
      <c r="C10" s="87" t="str">
        <f>TEST!K305</f>
        <v>You make decisions mostly based on objective principles and impersonal facts</v>
      </c>
      <c r="D10" s="87"/>
      <c r="E10" s="87"/>
      <c r="F10" s="87"/>
      <c r="G10" s="87"/>
      <c r="H10" s="87"/>
      <c r="I10" s="87"/>
      <c r="J10" s="87"/>
      <c r="K10" s="88"/>
      <c r="L10" s="11"/>
    </row>
    <row r="11" spans="1:15" ht="24" customHeight="1" thickBot="1" x14ac:dyDescent="0.35">
      <c r="A11" s="11"/>
      <c r="B11" s="56"/>
      <c r="C11" s="100" t="str">
        <f>TEST!M305</f>
        <v>You lead a generally structured and decided lifestyle</v>
      </c>
      <c r="D11" s="100"/>
      <c r="E11" s="100"/>
      <c r="F11" s="100"/>
      <c r="G11" s="100"/>
      <c r="H11" s="100"/>
      <c r="I11" s="100"/>
      <c r="J11" s="100"/>
      <c r="K11" s="101"/>
      <c r="L11" s="11"/>
    </row>
    <row r="12" spans="1:15" ht="39" customHeight="1" x14ac:dyDescent="0.3">
      <c r="A12" s="11"/>
      <c r="B12" s="11"/>
      <c r="C12" s="11"/>
      <c r="D12" s="11"/>
      <c r="E12" s="11"/>
      <c r="F12" s="11"/>
      <c r="G12" s="11"/>
      <c r="H12" s="11"/>
      <c r="I12" s="11"/>
      <c r="J12" s="11"/>
      <c r="K12" s="11"/>
      <c r="L12" s="11"/>
    </row>
    <row r="13" spans="1:15" ht="21" customHeight="1" x14ac:dyDescent="0.3">
      <c r="A13" s="11"/>
      <c r="B13" s="13" t="s">
        <v>312</v>
      </c>
      <c r="C13" s="13"/>
      <c r="D13" s="80" t="str">
        <f>TEST!F306</f>
        <v>a Guardian</v>
      </c>
      <c r="E13" s="80"/>
      <c r="F13" s="13" t="s">
        <v>313</v>
      </c>
      <c r="G13" s="11"/>
      <c r="H13" s="11"/>
      <c r="I13" s="11"/>
      <c r="J13" s="11"/>
      <c r="K13" s="11"/>
      <c r="L13" s="11"/>
    </row>
    <row r="14" spans="1:15" ht="13.5" customHeight="1" x14ac:dyDescent="0.3">
      <c r="A14" s="11"/>
      <c r="B14" s="13"/>
      <c r="C14" s="13"/>
      <c r="D14" s="31"/>
      <c r="E14" s="31"/>
      <c r="F14" s="13"/>
      <c r="G14" s="11"/>
      <c r="H14" s="11"/>
      <c r="I14" s="11"/>
      <c r="J14" s="11"/>
      <c r="K14" s="11"/>
      <c r="L14" s="11"/>
    </row>
    <row r="15" spans="1:15" ht="21" customHeight="1" x14ac:dyDescent="0.3">
      <c r="A15" s="11"/>
      <c r="B15" s="103" t="str">
        <f>TEST!N306</f>
        <v>40% to 45% of population</v>
      </c>
      <c r="C15" s="103"/>
      <c r="D15" s="103"/>
      <c r="E15" s="103"/>
      <c r="F15" s="13" t="s">
        <v>314</v>
      </c>
      <c r="G15" s="13"/>
      <c r="H15" s="13"/>
      <c r="I15" s="13"/>
      <c r="J15" s="13"/>
      <c r="K15" s="13"/>
      <c r="L15" s="11"/>
    </row>
    <row r="16" spans="1:15" ht="39" customHeight="1" x14ac:dyDescent="0.3">
      <c r="A16" s="11"/>
      <c r="B16" s="102"/>
      <c r="C16" s="102"/>
      <c r="D16" s="102"/>
      <c r="E16" s="102"/>
      <c r="F16" s="102"/>
      <c r="G16" s="102"/>
      <c r="H16" s="102"/>
      <c r="I16" s="102"/>
      <c r="J16" s="102"/>
      <c r="K16" s="102"/>
      <c r="L16" s="11"/>
    </row>
    <row r="17" spans="1:12" ht="18" customHeight="1" x14ac:dyDescent="0.3">
      <c r="A17" s="11"/>
      <c r="B17" s="13" t="s">
        <v>315</v>
      </c>
      <c r="C17" s="13"/>
      <c r="D17" s="11"/>
      <c r="E17" s="11"/>
      <c r="F17" s="11"/>
      <c r="G17" s="11"/>
      <c r="H17" s="11"/>
      <c r="I17" s="11"/>
      <c r="J17" s="11"/>
      <c r="K17" s="11"/>
      <c r="L17" s="11"/>
    </row>
    <row r="18" spans="1:12" ht="18" customHeight="1" x14ac:dyDescent="0.3">
      <c r="A18" s="11"/>
      <c r="B18" s="13" t="s">
        <v>316</v>
      </c>
      <c r="C18" s="13"/>
      <c r="D18" s="11"/>
      <c r="E18" s="11"/>
      <c r="F18" s="11"/>
      <c r="G18" s="90" t="str">
        <f>TEST!G306</f>
        <v>Inspector</v>
      </c>
      <c r="H18" s="90"/>
      <c r="I18" s="11"/>
      <c r="J18" s="11"/>
      <c r="K18" s="11"/>
      <c r="L18" s="11"/>
    </row>
    <row r="19" spans="1:12" ht="18" customHeight="1" x14ac:dyDescent="0.3">
      <c r="A19" s="11"/>
      <c r="B19" s="11" t="s">
        <v>317</v>
      </c>
      <c r="C19" s="11"/>
      <c r="D19" s="11"/>
      <c r="E19" s="11"/>
      <c r="F19" s="11"/>
      <c r="G19" s="11"/>
      <c r="H19" s="11"/>
      <c r="I19" s="11"/>
      <c r="J19" s="11"/>
      <c r="K19" s="11"/>
      <c r="L19" s="11"/>
    </row>
    <row r="20" spans="1:12" ht="39" customHeight="1" x14ac:dyDescent="0.3">
      <c r="A20" s="11"/>
      <c r="B20" s="11"/>
      <c r="C20" s="11"/>
      <c r="D20" s="11"/>
      <c r="E20" s="11"/>
      <c r="F20" s="11"/>
      <c r="G20" s="11"/>
      <c r="H20" s="11"/>
      <c r="I20" s="11"/>
      <c r="J20" s="11"/>
      <c r="K20" s="11"/>
      <c r="L20" s="11"/>
    </row>
    <row r="21" spans="1:12" ht="18" customHeight="1" x14ac:dyDescent="0.3">
      <c r="A21" s="11"/>
      <c r="B21" s="13" t="s">
        <v>318</v>
      </c>
      <c r="C21" s="13"/>
      <c r="D21" s="11"/>
      <c r="E21" s="11"/>
      <c r="F21" s="11"/>
      <c r="G21" s="11"/>
      <c r="H21" s="11"/>
      <c r="I21" s="11"/>
      <c r="J21" s="11"/>
      <c r="K21" s="11"/>
      <c r="L21" s="11"/>
    </row>
    <row r="22" spans="1:12" ht="13.5" customHeight="1" x14ac:dyDescent="0.3">
      <c r="A22" s="11"/>
      <c r="B22" s="11"/>
      <c r="C22" s="11"/>
      <c r="D22" s="11"/>
      <c r="E22" s="11"/>
      <c r="F22" s="11"/>
      <c r="G22" s="11"/>
      <c r="H22" s="11"/>
      <c r="I22" s="11"/>
      <c r="J22" s="11"/>
      <c r="K22" s="11"/>
      <c r="L22" s="11"/>
    </row>
    <row r="23" spans="1:12" ht="7.5" customHeight="1" x14ac:dyDescent="0.3">
      <c r="A23" s="11"/>
      <c r="B23" s="15"/>
      <c r="C23" s="15"/>
      <c r="D23" s="15"/>
      <c r="E23" s="15"/>
      <c r="F23" s="15"/>
      <c r="G23" s="15"/>
      <c r="H23" s="15"/>
      <c r="I23" s="15"/>
      <c r="J23" s="15"/>
      <c r="K23" s="15"/>
      <c r="L23" s="11"/>
    </row>
    <row r="24" spans="1:12" ht="18" customHeight="1" x14ac:dyDescent="0.3">
      <c r="A24" s="11"/>
      <c r="B24" s="15"/>
      <c r="C24" s="92" t="str">
        <f>TEST!H306</f>
        <v>Serious and quiet, interested in security and peaceful living. Extremely thorough, responsible, and dependable. Well-developed powers of concentration. Usually interested in supporting and promoting traditions and establishments. Well-organized and hard working, you work steadily towards identified goals. You can usually accomplish any task once you have set your mind to it.</v>
      </c>
      <c r="D24" s="92"/>
      <c r="E24" s="92"/>
      <c r="F24" s="92"/>
      <c r="G24" s="92"/>
      <c r="H24" s="92"/>
      <c r="I24" s="92"/>
      <c r="J24" s="92"/>
      <c r="K24" s="15"/>
      <c r="L24" s="11"/>
    </row>
    <row r="25" spans="1:12" ht="18" customHeight="1" x14ac:dyDescent="0.3">
      <c r="A25" s="11"/>
      <c r="B25" s="15"/>
      <c r="C25" s="92"/>
      <c r="D25" s="92"/>
      <c r="E25" s="92"/>
      <c r="F25" s="92"/>
      <c r="G25" s="92"/>
      <c r="H25" s="92"/>
      <c r="I25" s="92"/>
      <c r="J25" s="92"/>
      <c r="K25" s="15"/>
      <c r="L25" s="11"/>
    </row>
    <row r="26" spans="1:12" ht="18" customHeight="1" x14ac:dyDescent="0.3">
      <c r="A26" s="11"/>
      <c r="B26" s="15"/>
      <c r="C26" s="92"/>
      <c r="D26" s="92"/>
      <c r="E26" s="92"/>
      <c r="F26" s="92"/>
      <c r="G26" s="92"/>
      <c r="H26" s="92"/>
      <c r="I26" s="92"/>
      <c r="J26" s="92"/>
      <c r="K26" s="15"/>
      <c r="L26" s="11"/>
    </row>
    <row r="27" spans="1:12" ht="18" customHeight="1" x14ac:dyDescent="0.3">
      <c r="A27" s="11"/>
      <c r="B27" s="15"/>
      <c r="C27" s="92"/>
      <c r="D27" s="92"/>
      <c r="E27" s="92"/>
      <c r="F27" s="92"/>
      <c r="G27" s="92"/>
      <c r="H27" s="92"/>
      <c r="I27" s="92"/>
      <c r="J27" s="92"/>
      <c r="K27" s="15"/>
      <c r="L27" s="11"/>
    </row>
    <row r="28" spans="1:12" ht="7.5" customHeight="1" x14ac:dyDescent="0.3">
      <c r="A28" s="11"/>
      <c r="B28" s="14"/>
      <c r="C28" s="14"/>
      <c r="D28" s="14"/>
      <c r="E28" s="14"/>
      <c r="F28" s="14"/>
      <c r="G28" s="14"/>
      <c r="H28" s="14"/>
      <c r="I28" s="14"/>
      <c r="J28" s="14"/>
      <c r="K28" s="14"/>
      <c r="L28" s="11"/>
    </row>
    <row r="29" spans="1:12" ht="39" customHeight="1" x14ac:dyDescent="0.3">
      <c r="A29" s="11"/>
      <c r="B29" s="11"/>
      <c r="C29" s="11"/>
      <c r="D29" s="11"/>
      <c r="E29" s="11"/>
      <c r="F29" s="11"/>
      <c r="G29" s="11"/>
      <c r="H29" s="11"/>
      <c r="I29" s="11"/>
      <c r="J29" s="11"/>
      <c r="K29" s="11"/>
      <c r="L29" s="11"/>
    </row>
    <row r="30" spans="1:12" ht="18" customHeight="1" x14ac:dyDescent="0.3">
      <c r="A30" s="11"/>
      <c r="B30" s="13" t="s">
        <v>319</v>
      </c>
      <c r="C30" s="13"/>
      <c r="D30" s="11"/>
      <c r="E30" s="11"/>
      <c r="F30" s="11"/>
      <c r="G30" s="49" t="str">
        <f>TEST!J306</f>
        <v>ESFP</v>
      </c>
      <c r="H30" s="80" t="str">
        <f>TEST!L306</f>
        <v>Performer</v>
      </c>
      <c r="I30" s="80"/>
      <c r="J30" s="30"/>
      <c r="K30" s="11"/>
      <c r="L30" s="11"/>
    </row>
    <row r="31" spans="1:12" ht="18" customHeight="1" x14ac:dyDescent="0.3">
      <c r="A31" s="11"/>
      <c r="B31" s="11"/>
      <c r="C31" s="13" t="s">
        <v>320</v>
      </c>
      <c r="D31" s="11"/>
      <c r="E31" s="11"/>
      <c r="F31" s="11"/>
      <c r="G31" s="48" t="str">
        <f>TEST!K306</f>
        <v>ESTP</v>
      </c>
      <c r="H31" s="91" t="str">
        <f>TEST!M306</f>
        <v>Promoter</v>
      </c>
      <c r="I31" s="91"/>
      <c r="J31" s="30"/>
      <c r="K31" s="11"/>
      <c r="L31" s="11"/>
    </row>
    <row r="32" spans="1:12" ht="10.5" customHeight="1" x14ac:dyDescent="0.3">
      <c r="A32" s="11"/>
      <c r="B32" s="11"/>
      <c r="C32" s="13"/>
      <c r="D32" s="11"/>
      <c r="E32" s="11"/>
      <c r="F32" s="11"/>
      <c r="G32" s="31"/>
      <c r="H32" s="31"/>
      <c r="I32" s="31"/>
      <c r="J32" s="30"/>
      <c r="K32" s="11"/>
      <c r="L32" s="11"/>
    </row>
    <row r="33" spans="1:12" ht="43.5" customHeight="1" x14ac:dyDescent="0.3">
      <c r="A33" s="11"/>
      <c r="B33" s="75" t="s">
        <v>321</v>
      </c>
      <c r="C33" s="75"/>
      <c r="D33" s="75"/>
      <c r="E33" s="75"/>
      <c r="F33" s="75"/>
      <c r="G33" s="75"/>
      <c r="H33" s="75"/>
      <c r="I33" s="75"/>
      <c r="J33" s="75"/>
      <c r="K33" s="11"/>
      <c r="L33" s="11"/>
    </row>
    <row r="34" spans="1:12" ht="21" customHeight="1" x14ac:dyDescent="0.3">
      <c r="A34" s="11"/>
      <c r="B34" s="21" t="s">
        <v>322</v>
      </c>
      <c r="C34" s="20"/>
      <c r="D34" s="20"/>
      <c r="E34" s="20"/>
      <c r="F34" s="20"/>
      <c r="G34" s="11"/>
      <c r="H34" s="11"/>
      <c r="I34" s="11"/>
      <c r="J34" s="11"/>
      <c r="K34" s="11"/>
      <c r="L34" s="11"/>
    </row>
    <row r="35" spans="1:12" ht="18" customHeight="1" x14ac:dyDescent="0.3"/>
    <row r="36" spans="1:12" ht="18" customHeight="1" x14ac:dyDescent="0.3">
      <c r="B36" s="18" t="s">
        <v>323</v>
      </c>
    </row>
    <row r="37" spans="1:12" ht="18" customHeight="1" x14ac:dyDescent="0.3">
      <c r="B37" s="18" t="s">
        <v>324</v>
      </c>
    </row>
    <row r="38" spans="1:12" ht="18" customHeight="1" x14ac:dyDescent="0.3"/>
    <row r="39" spans="1:12" ht="18" customHeight="1" x14ac:dyDescent="0.3">
      <c r="B39" s="18" t="s">
        <v>325</v>
      </c>
    </row>
    <row r="40" spans="1:12" ht="18" customHeight="1" x14ac:dyDescent="0.3">
      <c r="B40" s="18" t="s">
        <v>230</v>
      </c>
    </row>
    <row r="41" spans="1:12" ht="18" customHeight="1" x14ac:dyDescent="0.3"/>
    <row r="42" spans="1:12" ht="18" customHeight="1" x14ac:dyDescent="0.3"/>
    <row r="43" spans="1:12" ht="18" customHeight="1" x14ac:dyDescent="0.3"/>
    <row r="44" spans="1:12" ht="18" customHeight="1" x14ac:dyDescent="0.3"/>
    <row r="45" spans="1:12" ht="18" customHeight="1" x14ac:dyDescent="0.3"/>
    <row r="46" spans="1:12" ht="18" customHeight="1" x14ac:dyDescent="0.3"/>
    <row r="47" spans="1:12" ht="18" customHeight="1" x14ac:dyDescent="0.3"/>
    <row r="48" spans="1:12" ht="18" customHeight="1" x14ac:dyDescent="0.3"/>
    <row r="49" ht="18" customHeight="1" x14ac:dyDescent="0.3"/>
    <row r="50" ht="18" customHeight="1" x14ac:dyDescent="0.3"/>
    <row r="51" ht="18" customHeight="1" x14ac:dyDescent="0.3"/>
    <row r="52" ht="18" customHeight="1" x14ac:dyDescent="0.3"/>
    <row r="53" ht="18" customHeight="1" x14ac:dyDescent="0.3"/>
    <row r="54" ht="18" customHeight="1" x14ac:dyDescent="0.3"/>
    <row r="55" ht="18" customHeight="1" x14ac:dyDescent="0.3"/>
    <row r="56" ht="18" customHeight="1" x14ac:dyDescent="0.3"/>
    <row r="57" ht="18" customHeight="1" x14ac:dyDescent="0.3"/>
    <row r="58" ht="18" customHeight="1" x14ac:dyDescent="0.3"/>
    <row r="59" ht="18" customHeight="1" x14ac:dyDescent="0.3"/>
    <row r="60" ht="18" customHeight="1" x14ac:dyDescent="0.3"/>
    <row r="61" ht="18" customHeight="1" x14ac:dyDescent="0.3"/>
    <row r="62" ht="18" customHeight="1" x14ac:dyDescent="0.3"/>
    <row r="63" ht="18" customHeight="1" x14ac:dyDescent="0.3"/>
    <row r="64" ht="18" customHeight="1" x14ac:dyDescent="0.3"/>
    <row r="65" ht="18" customHeight="1" x14ac:dyDescent="0.3"/>
    <row r="66" ht="18" customHeight="1" x14ac:dyDescent="0.3"/>
    <row r="67" ht="18" customHeight="1" x14ac:dyDescent="0.3"/>
    <row r="68" ht="18" customHeight="1" x14ac:dyDescent="0.3"/>
    <row r="69" ht="18" customHeight="1" x14ac:dyDescent="0.3"/>
    <row r="70" ht="18" customHeight="1" x14ac:dyDescent="0.3"/>
    <row r="71" ht="18" customHeight="1" x14ac:dyDescent="0.3"/>
    <row r="72" ht="18" customHeight="1" x14ac:dyDescent="0.3"/>
    <row r="73" ht="18" customHeight="1" x14ac:dyDescent="0.3"/>
    <row r="74" ht="18" customHeight="1" x14ac:dyDescent="0.3"/>
    <row r="75" ht="18" customHeight="1" x14ac:dyDescent="0.3"/>
    <row r="76" ht="18" customHeight="1" x14ac:dyDescent="0.3"/>
    <row r="77" ht="18" customHeight="1" x14ac:dyDescent="0.3"/>
    <row r="78" ht="18" customHeight="1" x14ac:dyDescent="0.3"/>
    <row r="79" ht="18" customHeight="1" x14ac:dyDescent="0.3"/>
    <row r="80" ht="18" customHeight="1" x14ac:dyDescent="0.3"/>
    <row r="81" ht="18" customHeight="1" x14ac:dyDescent="0.3"/>
    <row r="82" ht="18" customHeight="1" x14ac:dyDescent="0.3"/>
    <row r="83" ht="18" customHeight="1" x14ac:dyDescent="0.3"/>
    <row r="84" ht="18" customHeight="1" x14ac:dyDescent="0.3"/>
    <row r="85" ht="18" customHeight="1" x14ac:dyDescent="0.3"/>
    <row r="86" ht="18" customHeight="1" x14ac:dyDescent="0.3"/>
    <row r="87" ht="18" customHeight="1" x14ac:dyDescent="0.3"/>
    <row r="88" ht="18" customHeight="1" x14ac:dyDescent="0.3"/>
    <row r="89" ht="18" customHeight="1" x14ac:dyDescent="0.3"/>
    <row r="90" ht="18" customHeight="1" x14ac:dyDescent="0.3"/>
    <row r="91" ht="18" customHeight="1" x14ac:dyDescent="0.3"/>
    <row r="92" ht="18" customHeight="1" x14ac:dyDescent="0.3"/>
    <row r="93" ht="18" customHeight="1" x14ac:dyDescent="0.3"/>
    <row r="94" ht="18" customHeight="1" x14ac:dyDescent="0.3"/>
    <row r="95" ht="18" customHeight="1" x14ac:dyDescent="0.3"/>
    <row r="96" ht="18" customHeight="1" x14ac:dyDescent="0.3"/>
    <row r="97" ht="18" customHeight="1" x14ac:dyDescent="0.3"/>
    <row r="98" ht="18" customHeight="1" x14ac:dyDescent="0.3"/>
    <row r="99" ht="18" customHeight="1" x14ac:dyDescent="0.3"/>
    <row r="100" ht="18" customHeight="1" x14ac:dyDescent="0.3"/>
    <row r="101" ht="18" customHeight="1" x14ac:dyDescent="0.3"/>
    <row r="102" ht="18" customHeight="1" x14ac:dyDescent="0.3"/>
    <row r="103" ht="18" customHeight="1" x14ac:dyDescent="0.3"/>
    <row r="104" ht="18" customHeight="1" x14ac:dyDescent="0.3"/>
    <row r="105" ht="18" customHeight="1" x14ac:dyDescent="0.3"/>
    <row r="106" ht="18" customHeight="1" x14ac:dyDescent="0.3"/>
    <row r="107" ht="18" customHeight="1" x14ac:dyDescent="0.3"/>
    <row r="108" ht="18" customHeight="1" x14ac:dyDescent="0.3"/>
    <row r="109" ht="18" customHeight="1" x14ac:dyDescent="0.3"/>
    <row r="110" ht="18" customHeight="1" x14ac:dyDescent="0.3"/>
    <row r="111" ht="18" customHeight="1" x14ac:dyDescent="0.3"/>
    <row r="112" ht="18" customHeight="1" x14ac:dyDescent="0.3"/>
    <row r="113" ht="18" customHeight="1" x14ac:dyDescent="0.3"/>
    <row r="114" ht="18" customHeight="1" x14ac:dyDescent="0.3"/>
    <row r="115" ht="18" customHeight="1" x14ac:dyDescent="0.3"/>
    <row r="116" ht="18" customHeight="1" x14ac:dyDescent="0.3"/>
    <row r="117" ht="18" customHeight="1" x14ac:dyDescent="0.3"/>
    <row r="118" ht="18" customHeight="1" x14ac:dyDescent="0.3"/>
    <row r="119" ht="18" customHeight="1" x14ac:dyDescent="0.3"/>
    <row r="120" ht="18" customHeight="1" x14ac:dyDescent="0.3"/>
    <row r="121" ht="18" customHeight="1" x14ac:dyDescent="0.3"/>
    <row r="122" ht="18" customHeight="1" x14ac:dyDescent="0.3"/>
    <row r="123" ht="18" customHeight="1" x14ac:dyDescent="0.3"/>
    <row r="124" ht="18" customHeight="1" x14ac:dyDescent="0.3"/>
    <row r="125" ht="18" customHeight="1" x14ac:dyDescent="0.3"/>
    <row r="126" ht="18" customHeight="1" x14ac:dyDescent="0.3"/>
    <row r="127" ht="18" customHeight="1" x14ac:dyDescent="0.3"/>
    <row r="128" ht="18" customHeight="1" x14ac:dyDescent="0.3"/>
    <row r="129" ht="18" customHeight="1" x14ac:dyDescent="0.3"/>
    <row r="130" ht="18" customHeight="1" x14ac:dyDescent="0.3"/>
    <row r="131" ht="18" customHeight="1" x14ac:dyDescent="0.3"/>
    <row r="132" ht="18" customHeight="1" x14ac:dyDescent="0.3"/>
    <row r="133" ht="18" customHeight="1" x14ac:dyDescent="0.3"/>
    <row r="134" ht="18" customHeight="1" x14ac:dyDescent="0.3"/>
    <row r="135" ht="18" customHeight="1" x14ac:dyDescent="0.3"/>
    <row r="136" ht="18" customHeight="1" x14ac:dyDescent="0.3"/>
    <row r="137" ht="18" customHeight="1" x14ac:dyDescent="0.3"/>
    <row r="138" ht="18" customHeight="1" x14ac:dyDescent="0.3"/>
    <row r="139" ht="18" customHeight="1" x14ac:dyDescent="0.3"/>
    <row r="140" ht="18" customHeight="1" x14ac:dyDescent="0.3"/>
    <row r="141" ht="18" customHeight="1" x14ac:dyDescent="0.3"/>
    <row r="142" ht="18" customHeight="1" x14ac:dyDescent="0.3"/>
    <row r="143" ht="18" customHeight="1" x14ac:dyDescent="0.3"/>
    <row r="144" ht="18" customHeight="1" x14ac:dyDescent="0.3"/>
    <row r="145" ht="18" customHeight="1" x14ac:dyDescent="0.3"/>
    <row r="146" ht="18" customHeight="1" x14ac:dyDescent="0.3"/>
    <row r="147" ht="18" customHeight="1" x14ac:dyDescent="0.3"/>
    <row r="148" ht="18" customHeight="1" x14ac:dyDescent="0.3"/>
    <row r="149" ht="18" customHeight="1" x14ac:dyDescent="0.3"/>
    <row r="150" ht="18" customHeight="1" x14ac:dyDescent="0.3"/>
    <row r="151" ht="18" customHeight="1" x14ac:dyDescent="0.3"/>
    <row r="152" ht="18" customHeight="1" x14ac:dyDescent="0.3"/>
    <row r="153" ht="18" customHeight="1" x14ac:dyDescent="0.3"/>
    <row r="154" ht="18" customHeight="1" x14ac:dyDescent="0.3"/>
    <row r="155" ht="18" customHeight="1" x14ac:dyDescent="0.3"/>
    <row r="156" ht="18" customHeight="1" x14ac:dyDescent="0.3"/>
    <row r="157" ht="18" customHeight="1" x14ac:dyDescent="0.3"/>
    <row r="158" ht="18" customHeight="1" x14ac:dyDescent="0.3"/>
    <row r="159" ht="18" customHeight="1" x14ac:dyDescent="0.3"/>
    <row r="160" ht="18" customHeight="1" x14ac:dyDescent="0.3"/>
    <row r="161" ht="18" customHeight="1" x14ac:dyDescent="0.3"/>
    <row r="162" ht="18" customHeight="1" x14ac:dyDescent="0.3"/>
    <row r="163" ht="18" customHeight="1" x14ac:dyDescent="0.3"/>
    <row r="164" ht="18" customHeight="1" x14ac:dyDescent="0.3"/>
    <row r="165" ht="18" customHeight="1" x14ac:dyDescent="0.3"/>
    <row r="166" ht="18" customHeight="1" x14ac:dyDescent="0.3"/>
    <row r="167" ht="18" customHeight="1" x14ac:dyDescent="0.3"/>
    <row r="168" ht="18" customHeight="1" x14ac:dyDescent="0.3"/>
    <row r="169" ht="18" customHeight="1" x14ac:dyDescent="0.3"/>
    <row r="170" ht="18" customHeight="1" x14ac:dyDescent="0.3"/>
    <row r="171" ht="18" customHeight="1" x14ac:dyDescent="0.3"/>
    <row r="172" ht="18" customHeight="1" x14ac:dyDescent="0.3"/>
    <row r="173" ht="18" customHeight="1" x14ac:dyDescent="0.3"/>
    <row r="174" ht="18" customHeight="1" x14ac:dyDescent="0.3"/>
    <row r="175" ht="18" customHeight="1" x14ac:dyDescent="0.3"/>
    <row r="176" ht="18" customHeight="1" x14ac:dyDescent="0.3"/>
    <row r="177" ht="18" customHeight="1" x14ac:dyDescent="0.3"/>
    <row r="178" ht="18" customHeight="1" x14ac:dyDescent="0.3"/>
    <row r="179" ht="18" customHeight="1" x14ac:dyDescent="0.3"/>
    <row r="180" ht="18" customHeight="1" x14ac:dyDescent="0.3"/>
    <row r="181" ht="18" customHeight="1" x14ac:dyDescent="0.3"/>
    <row r="182" ht="18" customHeight="1" x14ac:dyDescent="0.3"/>
    <row r="183" ht="18" customHeight="1" x14ac:dyDescent="0.3"/>
    <row r="184" ht="18" customHeight="1" x14ac:dyDescent="0.3"/>
    <row r="185" ht="18" customHeight="1" x14ac:dyDescent="0.3"/>
    <row r="186" ht="18" customHeight="1" x14ac:dyDescent="0.3"/>
    <row r="187" ht="18" customHeight="1" x14ac:dyDescent="0.3"/>
    <row r="188" ht="18" customHeight="1" x14ac:dyDescent="0.3"/>
    <row r="189" ht="18" customHeight="1" x14ac:dyDescent="0.3"/>
    <row r="190" ht="18" customHeight="1" x14ac:dyDescent="0.3"/>
    <row r="191" ht="18" customHeight="1" x14ac:dyDescent="0.3"/>
    <row r="192" ht="18" customHeight="1" x14ac:dyDescent="0.3"/>
    <row r="193" ht="18" customHeight="1" x14ac:dyDescent="0.3"/>
    <row r="194" ht="18" customHeight="1" x14ac:dyDescent="0.3"/>
    <row r="195" ht="18" customHeight="1" x14ac:dyDescent="0.3"/>
    <row r="196" ht="18" customHeight="1" x14ac:dyDescent="0.3"/>
    <row r="197" ht="18" customHeight="1" x14ac:dyDescent="0.3"/>
    <row r="198" ht="18" customHeight="1" x14ac:dyDescent="0.3"/>
    <row r="199" ht="18" customHeight="1" x14ac:dyDescent="0.3"/>
    <row r="200" ht="18" customHeight="1" x14ac:dyDescent="0.3"/>
    <row r="201" ht="18" customHeight="1" x14ac:dyDescent="0.3"/>
    <row r="202" ht="18" customHeight="1" x14ac:dyDescent="0.3"/>
    <row r="203" ht="18" customHeight="1" x14ac:dyDescent="0.3"/>
    <row r="204" ht="18" customHeight="1" x14ac:dyDescent="0.3"/>
    <row r="205" ht="18" customHeight="1" x14ac:dyDescent="0.3"/>
    <row r="206" ht="18" customHeight="1" x14ac:dyDescent="0.3"/>
    <row r="207" ht="18" customHeight="1" x14ac:dyDescent="0.3"/>
    <row r="208" ht="18" customHeight="1" x14ac:dyDescent="0.3"/>
    <row r="209" ht="18" customHeight="1" x14ac:dyDescent="0.3"/>
    <row r="210" ht="18" customHeight="1" x14ac:dyDescent="0.3"/>
    <row r="211" ht="18" customHeight="1" x14ac:dyDescent="0.3"/>
    <row r="212" ht="18" customHeight="1" x14ac:dyDescent="0.3"/>
    <row r="213" ht="18" customHeight="1" x14ac:dyDescent="0.3"/>
    <row r="214" ht="18" customHeight="1" x14ac:dyDescent="0.3"/>
    <row r="215" ht="18" customHeight="1" x14ac:dyDescent="0.3"/>
    <row r="216" ht="18" customHeight="1" x14ac:dyDescent="0.3"/>
    <row r="217" ht="18" customHeight="1" x14ac:dyDescent="0.3"/>
    <row r="218" ht="18" customHeight="1" x14ac:dyDescent="0.3"/>
    <row r="219" ht="18" customHeight="1" x14ac:dyDescent="0.3"/>
    <row r="220" ht="18" customHeight="1" x14ac:dyDescent="0.3"/>
    <row r="221" ht="18" customHeight="1" x14ac:dyDescent="0.3"/>
    <row r="222" ht="18" customHeight="1" x14ac:dyDescent="0.3"/>
    <row r="223" ht="18" customHeight="1" x14ac:dyDescent="0.3"/>
    <row r="224" ht="18" customHeight="1" x14ac:dyDescent="0.3"/>
    <row r="225" ht="18" customHeight="1" x14ac:dyDescent="0.3"/>
    <row r="226" ht="18" customHeight="1" x14ac:dyDescent="0.3"/>
    <row r="227" ht="18" customHeight="1" x14ac:dyDescent="0.3"/>
    <row r="228" ht="18" customHeight="1" x14ac:dyDescent="0.3"/>
    <row r="229" ht="18" customHeight="1" x14ac:dyDescent="0.3"/>
    <row r="230" ht="18" customHeight="1" x14ac:dyDescent="0.3"/>
    <row r="231" ht="18" customHeight="1" x14ac:dyDescent="0.3"/>
    <row r="232" ht="18" customHeight="1" x14ac:dyDescent="0.3"/>
    <row r="233" ht="18" customHeight="1" x14ac:dyDescent="0.3"/>
    <row r="234" ht="18" customHeight="1" x14ac:dyDescent="0.3"/>
    <row r="235" ht="18" customHeight="1" x14ac:dyDescent="0.3"/>
    <row r="236" ht="18" customHeight="1" x14ac:dyDescent="0.3"/>
    <row r="237" ht="18" customHeight="1" x14ac:dyDescent="0.3"/>
    <row r="238" ht="18" customHeight="1" x14ac:dyDescent="0.3"/>
    <row r="239" ht="18" customHeight="1" x14ac:dyDescent="0.3"/>
    <row r="240" ht="18" customHeight="1" x14ac:dyDescent="0.3"/>
    <row r="241" ht="18" customHeight="1" x14ac:dyDescent="0.3"/>
    <row r="242" ht="18" customHeight="1" x14ac:dyDescent="0.3"/>
    <row r="243" ht="18" customHeight="1" x14ac:dyDescent="0.3"/>
    <row r="244" ht="18" customHeight="1" x14ac:dyDescent="0.3"/>
    <row r="245" ht="18" customHeight="1" x14ac:dyDescent="0.3"/>
    <row r="246" ht="18" customHeight="1" x14ac:dyDescent="0.3"/>
    <row r="247" ht="18" customHeight="1" x14ac:dyDescent="0.3"/>
    <row r="248" ht="18" customHeight="1" x14ac:dyDescent="0.3"/>
    <row r="249" ht="18" customHeight="1" x14ac:dyDescent="0.3"/>
    <row r="250" ht="18" customHeight="1" x14ac:dyDescent="0.3"/>
    <row r="251" ht="18" customHeight="1" x14ac:dyDescent="0.3"/>
    <row r="252" ht="18" customHeight="1" x14ac:dyDescent="0.3"/>
    <row r="253" ht="18" customHeight="1" x14ac:dyDescent="0.3"/>
    <row r="254" ht="18" customHeight="1" x14ac:dyDescent="0.3"/>
    <row r="255" ht="18" customHeight="1" x14ac:dyDescent="0.3"/>
    <row r="256" ht="18" customHeight="1" x14ac:dyDescent="0.3"/>
    <row r="257" ht="18" customHeight="1" x14ac:dyDescent="0.3"/>
    <row r="258" ht="18" customHeight="1" x14ac:dyDescent="0.3"/>
    <row r="259" ht="18" customHeight="1" x14ac:dyDescent="0.3"/>
    <row r="260" ht="18" customHeight="1" x14ac:dyDescent="0.3"/>
    <row r="261" ht="18" customHeight="1" x14ac:dyDescent="0.3"/>
    <row r="262" ht="18" customHeight="1" x14ac:dyDescent="0.3"/>
    <row r="263" ht="18" customHeight="1" x14ac:dyDescent="0.3"/>
    <row r="264" ht="18" customHeight="1" x14ac:dyDescent="0.3"/>
    <row r="265" ht="18" customHeight="1" x14ac:dyDescent="0.3"/>
    <row r="266" ht="18" customHeight="1" x14ac:dyDescent="0.3"/>
    <row r="267" ht="18" customHeight="1" x14ac:dyDescent="0.3"/>
    <row r="268" ht="18" customHeight="1" x14ac:dyDescent="0.3"/>
    <row r="269" ht="18" customHeight="1" x14ac:dyDescent="0.3"/>
    <row r="270" ht="18" customHeight="1" x14ac:dyDescent="0.3"/>
    <row r="271" ht="18" customHeight="1" x14ac:dyDescent="0.3"/>
    <row r="272" ht="18" customHeight="1" x14ac:dyDescent="0.3"/>
    <row r="273" ht="18" customHeight="1" x14ac:dyDescent="0.3"/>
    <row r="274" ht="18" customHeight="1" x14ac:dyDescent="0.3"/>
    <row r="275" ht="18" customHeight="1" x14ac:dyDescent="0.3"/>
    <row r="276" ht="18" customHeight="1" x14ac:dyDescent="0.3"/>
    <row r="277" ht="18" customHeight="1" x14ac:dyDescent="0.3"/>
    <row r="278" ht="18" customHeight="1" x14ac:dyDescent="0.3"/>
    <row r="279" ht="18" customHeight="1" x14ac:dyDescent="0.3"/>
    <row r="280" ht="18" customHeight="1" x14ac:dyDescent="0.3"/>
    <row r="281" ht="18" customHeight="1" x14ac:dyDescent="0.3"/>
    <row r="282" ht="18" customHeight="1" x14ac:dyDescent="0.3"/>
    <row r="283" ht="18" customHeight="1" x14ac:dyDescent="0.3"/>
    <row r="284" ht="18" customHeight="1" x14ac:dyDescent="0.3"/>
    <row r="285" ht="18" customHeight="1" x14ac:dyDescent="0.3"/>
    <row r="286" ht="18" customHeight="1" x14ac:dyDescent="0.3"/>
    <row r="287" ht="18" customHeight="1" x14ac:dyDescent="0.3"/>
    <row r="288" ht="18" customHeight="1" x14ac:dyDescent="0.3"/>
    <row r="289" ht="18" customHeight="1" x14ac:dyDescent="0.3"/>
    <row r="290" ht="18" customHeight="1" x14ac:dyDescent="0.3"/>
    <row r="291" ht="18" customHeight="1" x14ac:dyDescent="0.3"/>
    <row r="292" ht="18" customHeight="1" x14ac:dyDescent="0.3"/>
    <row r="293" ht="18" customHeight="1" x14ac:dyDescent="0.3"/>
    <row r="294" ht="18" customHeight="1" x14ac:dyDescent="0.3"/>
    <row r="295" ht="18" customHeight="1" x14ac:dyDescent="0.3"/>
    <row r="296" ht="18" customHeight="1" x14ac:dyDescent="0.3"/>
    <row r="297" ht="18" customHeight="1" x14ac:dyDescent="0.3"/>
    <row r="298" ht="18" customHeight="1" x14ac:dyDescent="0.3"/>
    <row r="299" ht="18" customHeight="1" x14ac:dyDescent="0.3"/>
    <row r="300" ht="18" customHeight="1" x14ac:dyDescent="0.3"/>
    <row r="301" ht="18" customHeight="1" x14ac:dyDescent="0.3"/>
    <row r="302" ht="18" customHeight="1" x14ac:dyDescent="0.3"/>
    <row r="303" ht="18" customHeight="1" x14ac:dyDescent="0.3"/>
    <row r="304" ht="18" customHeight="1" x14ac:dyDescent="0.3"/>
    <row r="305" ht="18" customHeight="1" x14ac:dyDescent="0.3"/>
    <row r="306" ht="18" customHeight="1" x14ac:dyDescent="0.3"/>
    <row r="307" ht="18" customHeight="1" x14ac:dyDescent="0.3"/>
    <row r="308" ht="18" customHeight="1" x14ac:dyDescent="0.3"/>
    <row r="309" ht="18" customHeight="1" x14ac:dyDescent="0.3"/>
    <row r="310" ht="18" customHeight="1" x14ac:dyDescent="0.3"/>
    <row r="311" ht="18" customHeight="1" x14ac:dyDescent="0.3"/>
    <row r="312" ht="18" customHeight="1" x14ac:dyDescent="0.3"/>
    <row r="313" ht="18" customHeight="1" x14ac:dyDescent="0.3"/>
    <row r="314" ht="18" customHeight="1" x14ac:dyDescent="0.3"/>
    <row r="315" ht="18" customHeight="1" x14ac:dyDescent="0.3"/>
    <row r="316" ht="18" customHeight="1" x14ac:dyDescent="0.3"/>
    <row r="317" ht="18" customHeight="1" x14ac:dyDescent="0.3"/>
    <row r="318" ht="18" customHeight="1" x14ac:dyDescent="0.3"/>
    <row r="319" ht="18" customHeight="1" x14ac:dyDescent="0.3"/>
    <row r="320" ht="18" customHeight="1" x14ac:dyDescent="0.3"/>
    <row r="321" ht="18" customHeight="1" x14ac:dyDescent="0.3"/>
    <row r="322" ht="18" customHeight="1" x14ac:dyDescent="0.3"/>
    <row r="323" ht="18" customHeight="1" x14ac:dyDescent="0.3"/>
    <row r="324" ht="18" customHeight="1" x14ac:dyDescent="0.3"/>
    <row r="325" ht="18" customHeight="1" x14ac:dyDescent="0.3"/>
    <row r="326" ht="18" customHeight="1" x14ac:dyDescent="0.3"/>
    <row r="327" ht="18" customHeight="1" x14ac:dyDescent="0.3"/>
    <row r="328" ht="18" customHeight="1" x14ac:dyDescent="0.3"/>
    <row r="329" ht="18" customHeight="1" x14ac:dyDescent="0.3"/>
    <row r="330" ht="18" customHeight="1" x14ac:dyDescent="0.3"/>
    <row r="331" ht="18" customHeight="1" x14ac:dyDescent="0.3"/>
    <row r="332" ht="18" customHeight="1" x14ac:dyDescent="0.3"/>
    <row r="333" ht="18" customHeight="1" x14ac:dyDescent="0.3"/>
    <row r="334" ht="18" customHeight="1" x14ac:dyDescent="0.3"/>
    <row r="335" ht="18" customHeight="1" x14ac:dyDescent="0.3"/>
    <row r="336" ht="18" customHeight="1" x14ac:dyDescent="0.3"/>
    <row r="337" ht="18" customHeight="1" x14ac:dyDescent="0.3"/>
    <row r="338" ht="18" customHeight="1" x14ac:dyDescent="0.3"/>
    <row r="339" ht="18" customHeight="1" x14ac:dyDescent="0.3"/>
    <row r="340" ht="18" customHeight="1" x14ac:dyDescent="0.3"/>
    <row r="341" ht="18" customHeight="1" x14ac:dyDescent="0.3"/>
    <row r="342" ht="18" customHeight="1" x14ac:dyDescent="0.3"/>
    <row r="343" ht="18" customHeight="1" x14ac:dyDescent="0.3"/>
    <row r="344" ht="18" customHeight="1" x14ac:dyDescent="0.3"/>
    <row r="345" ht="18" customHeight="1" x14ac:dyDescent="0.3"/>
    <row r="346" ht="18" customHeight="1" x14ac:dyDescent="0.3"/>
    <row r="347" ht="18" customHeight="1" x14ac:dyDescent="0.3"/>
    <row r="348" ht="18" customHeight="1" x14ac:dyDescent="0.3"/>
    <row r="349" ht="18" customHeight="1" x14ac:dyDescent="0.3"/>
    <row r="350" ht="18" customHeight="1" x14ac:dyDescent="0.3"/>
    <row r="351" ht="18" customHeight="1" x14ac:dyDescent="0.3"/>
    <row r="352" ht="18" customHeight="1" x14ac:dyDescent="0.3"/>
    <row r="353" ht="18" customHeight="1" x14ac:dyDescent="0.3"/>
    <row r="354" ht="18" customHeight="1" x14ac:dyDescent="0.3"/>
    <row r="355" ht="18" customHeight="1" x14ac:dyDescent="0.3"/>
    <row r="356" ht="18" customHeight="1" x14ac:dyDescent="0.3"/>
    <row r="357" ht="18" customHeight="1" x14ac:dyDescent="0.3"/>
    <row r="358" ht="18" customHeight="1" x14ac:dyDescent="0.3"/>
    <row r="359" ht="18" customHeight="1" x14ac:dyDescent="0.3"/>
    <row r="360" ht="18" customHeight="1" x14ac:dyDescent="0.3"/>
    <row r="361" ht="18" customHeight="1" x14ac:dyDescent="0.3"/>
    <row r="362" ht="18" customHeight="1" x14ac:dyDescent="0.3"/>
    <row r="363" ht="18" customHeight="1" x14ac:dyDescent="0.3"/>
    <row r="364" ht="18" customHeight="1" x14ac:dyDescent="0.3"/>
    <row r="365" ht="18" customHeight="1" x14ac:dyDescent="0.3"/>
    <row r="366" ht="18" customHeight="1" x14ac:dyDescent="0.3"/>
    <row r="367" ht="18" customHeight="1" x14ac:dyDescent="0.3"/>
    <row r="368" ht="18" customHeight="1" x14ac:dyDescent="0.3"/>
    <row r="369" ht="18" customHeight="1" x14ac:dyDescent="0.3"/>
    <row r="370" ht="18" customHeight="1" x14ac:dyDescent="0.3"/>
    <row r="371" ht="18" customHeight="1" x14ac:dyDescent="0.3"/>
    <row r="372" ht="18" customHeight="1" x14ac:dyDescent="0.3"/>
    <row r="373" ht="18" customHeight="1" x14ac:dyDescent="0.3"/>
    <row r="374" ht="18" customHeight="1" x14ac:dyDescent="0.3"/>
    <row r="375" ht="18" customHeight="1" x14ac:dyDescent="0.3"/>
    <row r="376" ht="18" customHeight="1" x14ac:dyDescent="0.3"/>
    <row r="377" ht="18" customHeight="1" x14ac:dyDescent="0.3"/>
    <row r="378" ht="18" customHeight="1" x14ac:dyDescent="0.3"/>
    <row r="379" ht="18" customHeight="1" x14ac:dyDescent="0.3"/>
    <row r="380" ht="18" customHeight="1" x14ac:dyDescent="0.3"/>
    <row r="381" ht="18" customHeight="1" x14ac:dyDescent="0.3"/>
    <row r="382" ht="18" customHeight="1" x14ac:dyDescent="0.3"/>
    <row r="383" ht="18" customHeight="1" x14ac:dyDescent="0.3"/>
    <row r="384" ht="18" customHeight="1" x14ac:dyDescent="0.3"/>
    <row r="385" ht="18" customHeight="1" x14ac:dyDescent="0.3"/>
    <row r="386" ht="18" customHeight="1" x14ac:dyDescent="0.3"/>
    <row r="387" ht="18" customHeight="1" x14ac:dyDescent="0.3"/>
    <row r="388" ht="18" customHeight="1" x14ac:dyDescent="0.3"/>
    <row r="389" ht="18" customHeight="1" x14ac:dyDescent="0.3"/>
    <row r="390" ht="18" customHeight="1" x14ac:dyDescent="0.3"/>
    <row r="391" ht="18" customHeight="1" x14ac:dyDescent="0.3"/>
    <row r="392" ht="18" customHeight="1" x14ac:dyDescent="0.3"/>
    <row r="393" ht="18" customHeight="1" x14ac:dyDescent="0.3"/>
    <row r="394" ht="18" customHeight="1" x14ac:dyDescent="0.3"/>
    <row r="395" ht="18" customHeight="1" x14ac:dyDescent="0.3"/>
    <row r="396" ht="18" customHeight="1" x14ac:dyDescent="0.3"/>
    <row r="397" ht="18" customHeight="1" x14ac:dyDescent="0.3"/>
    <row r="398" ht="18" customHeight="1" x14ac:dyDescent="0.3"/>
    <row r="399" ht="18" customHeight="1" x14ac:dyDescent="0.3"/>
    <row r="400" ht="18" customHeight="1" x14ac:dyDescent="0.3"/>
    <row r="401" ht="18" customHeight="1" x14ac:dyDescent="0.3"/>
    <row r="402" ht="18" customHeight="1" x14ac:dyDescent="0.3"/>
    <row r="403" ht="18" customHeight="1" x14ac:dyDescent="0.3"/>
    <row r="404" ht="18" customHeight="1" x14ac:dyDescent="0.3"/>
    <row r="405" ht="18" customHeight="1" x14ac:dyDescent="0.3"/>
    <row r="406" ht="18" customHeight="1" x14ac:dyDescent="0.3"/>
    <row r="407" ht="18" customHeight="1" x14ac:dyDescent="0.3"/>
    <row r="408" ht="18" customHeight="1" x14ac:dyDescent="0.3"/>
    <row r="409" ht="18" customHeight="1" x14ac:dyDescent="0.3"/>
    <row r="410" ht="18" customHeight="1" x14ac:dyDescent="0.3"/>
    <row r="411" ht="18" customHeight="1" x14ac:dyDescent="0.3"/>
    <row r="412" ht="18" customHeight="1" x14ac:dyDescent="0.3"/>
    <row r="413" ht="18" customHeight="1" x14ac:dyDescent="0.3"/>
    <row r="414" ht="18" customHeight="1" x14ac:dyDescent="0.3"/>
    <row r="415" ht="18" customHeight="1" x14ac:dyDescent="0.3"/>
    <row r="416" ht="18" customHeight="1" x14ac:dyDescent="0.3"/>
    <row r="417" ht="18" customHeight="1" x14ac:dyDescent="0.3"/>
    <row r="418" ht="18" customHeight="1" x14ac:dyDescent="0.3"/>
    <row r="419" ht="18" customHeight="1" x14ac:dyDescent="0.3"/>
    <row r="420" ht="18" customHeight="1" x14ac:dyDescent="0.3"/>
    <row r="421" ht="18" customHeight="1" x14ac:dyDescent="0.3"/>
    <row r="422" ht="18" customHeight="1" x14ac:dyDescent="0.3"/>
    <row r="423" ht="18" customHeight="1" x14ac:dyDescent="0.3"/>
    <row r="424" ht="18" customHeight="1" x14ac:dyDescent="0.3"/>
    <row r="425" ht="18" customHeight="1" x14ac:dyDescent="0.3"/>
    <row r="426" ht="18" customHeight="1" x14ac:dyDescent="0.3"/>
    <row r="427" ht="18" customHeight="1" x14ac:dyDescent="0.3"/>
    <row r="428" ht="18" customHeight="1" x14ac:dyDescent="0.3"/>
    <row r="429" ht="18" customHeight="1" x14ac:dyDescent="0.3"/>
    <row r="430" ht="18" customHeight="1" x14ac:dyDescent="0.3"/>
    <row r="431" ht="18" customHeight="1" x14ac:dyDescent="0.3"/>
    <row r="432" ht="18" customHeight="1" x14ac:dyDescent="0.3"/>
    <row r="433" ht="18" customHeight="1" x14ac:dyDescent="0.3"/>
    <row r="434" ht="18" customHeight="1" x14ac:dyDescent="0.3"/>
    <row r="435" ht="18" customHeight="1" x14ac:dyDescent="0.3"/>
    <row r="436" ht="18" customHeight="1" x14ac:dyDescent="0.3"/>
    <row r="437" ht="18" customHeight="1" x14ac:dyDescent="0.3"/>
    <row r="438" ht="18" customHeight="1" x14ac:dyDescent="0.3"/>
    <row r="439" ht="18" customHeight="1" x14ac:dyDescent="0.3"/>
    <row r="440" ht="18" customHeight="1" x14ac:dyDescent="0.3"/>
    <row r="441" ht="18" customHeight="1" x14ac:dyDescent="0.3"/>
    <row r="442" ht="18" customHeight="1" x14ac:dyDescent="0.3"/>
    <row r="443" ht="18" customHeight="1" x14ac:dyDescent="0.3"/>
    <row r="444" ht="18" customHeight="1" x14ac:dyDescent="0.3"/>
    <row r="445" ht="18" customHeight="1" x14ac:dyDescent="0.3"/>
    <row r="446" ht="18" customHeight="1" x14ac:dyDescent="0.3"/>
    <row r="447" ht="18" customHeight="1" x14ac:dyDescent="0.3"/>
    <row r="448" ht="18" customHeight="1" x14ac:dyDescent="0.3"/>
    <row r="449" ht="18" customHeight="1" x14ac:dyDescent="0.3"/>
    <row r="450" ht="18" customHeight="1" x14ac:dyDescent="0.3"/>
    <row r="451" ht="18" customHeight="1" x14ac:dyDescent="0.3"/>
    <row r="452" ht="18" customHeight="1" x14ac:dyDescent="0.3"/>
    <row r="453" ht="18" customHeight="1" x14ac:dyDescent="0.3"/>
    <row r="454" ht="18" customHeight="1" x14ac:dyDescent="0.3"/>
    <row r="455" ht="18" customHeight="1" x14ac:dyDescent="0.3"/>
    <row r="456" ht="18" customHeight="1" x14ac:dyDescent="0.3"/>
    <row r="457" ht="18" customHeight="1" x14ac:dyDescent="0.3"/>
    <row r="458" ht="18" customHeight="1" x14ac:dyDescent="0.3"/>
    <row r="459" ht="18" customHeight="1" x14ac:dyDescent="0.3"/>
    <row r="460" ht="18" customHeight="1" x14ac:dyDescent="0.3"/>
    <row r="461" ht="18" customHeight="1" x14ac:dyDescent="0.3"/>
    <row r="462" ht="18" customHeight="1" x14ac:dyDescent="0.3"/>
    <row r="463" ht="18" customHeight="1" x14ac:dyDescent="0.3"/>
    <row r="464" ht="18" customHeight="1" x14ac:dyDescent="0.3"/>
    <row r="465" ht="18" customHeight="1" x14ac:dyDescent="0.3"/>
    <row r="466" ht="18" customHeight="1" x14ac:dyDescent="0.3"/>
    <row r="467" ht="18" customHeight="1" x14ac:dyDescent="0.3"/>
    <row r="468" ht="18" customHeight="1" x14ac:dyDescent="0.3"/>
    <row r="469" ht="18" customHeight="1" x14ac:dyDescent="0.3"/>
    <row r="470" ht="18" customHeight="1" x14ac:dyDescent="0.3"/>
    <row r="471" ht="18" customHeight="1" x14ac:dyDescent="0.3"/>
    <row r="472" ht="18" customHeight="1" x14ac:dyDescent="0.3"/>
    <row r="473" ht="18" customHeight="1" x14ac:dyDescent="0.3"/>
    <row r="474" ht="18" customHeight="1" x14ac:dyDescent="0.3"/>
    <row r="475" ht="18" customHeight="1" x14ac:dyDescent="0.3"/>
    <row r="476" ht="18" customHeight="1" x14ac:dyDescent="0.3"/>
    <row r="477" ht="18" customHeight="1" x14ac:dyDescent="0.3"/>
    <row r="478" ht="18" customHeight="1" x14ac:dyDescent="0.3"/>
    <row r="479" ht="18" customHeight="1" x14ac:dyDescent="0.3"/>
    <row r="480" ht="18" customHeight="1" x14ac:dyDescent="0.3"/>
    <row r="481" ht="18" customHeight="1" x14ac:dyDescent="0.3"/>
    <row r="482" ht="18" customHeight="1" x14ac:dyDescent="0.3"/>
    <row r="483" ht="18" customHeight="1" x14ac:dyDescent="0.3"/>
    <row r="484" ht="18" customHeight="1" x14ac:dyDescent="0.3"/>
    <row r="485" ht="18" customHeight="1" x14ac:dyDescent="0.3"/>
    <row r="486" ht="18" customHeight="1" x14ac:dyDescent="0.3"/>
    <row r="487" ht="18" customHeight="1" x14ac:dyDescent="0.3"/>
    <row r="488" ht="18" customHeight="1" x14ac:dyDescent="0.3"/>
    <row r="489" ht="18" customHeight="1" x14ac:dyDescent="0.3"/>
    <row r="490" ht="18" customHeight="1" x14ac:dyDescent="0.3"/>
    <row r="491" ht="18" customHeight="1" x14ac:dyDescent="0.3"/>
    <row r="492" ht="18" customHeight="1" x14ac:dyDescent="0.3"/>
    <row r="493" ht="18" customHeight="1" x14ac:dyDescent="0.3"/>
    <row r="494" ht="18" customHeight="1" x14ac:dyDescent="0.3"/>
    <row r="495" ht="18" customHeight="1" x14ac:dyDescent="0.3"/>
    <row r="496" ht="18" customHeight="1" x14ac:dyDescent="0.3"/>
    <row r="497" ht="18" customHeight="1" x14ac:dyDescent="0.3"/>
    <row r="498" ht="18" customHeight="1" x14ac:dyDescent="0.3"/>
    <row r="499" ht="18" customHeight="1" x14ac:dyDescent="0.3"/>
    <row r="500" ht="18" customHeight="1" x14ac:dyDescent="0.3"/>
    <row r="501" ht="18" customHeight="1" x14ac:dyDescent="0.3"/>
    <row r="502" ht="18" customHeight="1" x14ac:dyDescent="0.3"/>
    <row r="503" ht="18" customHeight="1" x14ac:dyDescent="0.3"/>
    <row r="504" ht="18" customHeight="1" x14ac:dyDescent="0.3"/>
    <row r="505" ht="18" customHeight="1" x14ac:dyDescent="0.3"/>
    <row r="506" ht="18" customHeight="1" x14ac:dyDescent="0.3"/>
    <row r="507" ht="18" customHeight="1" x14ac:dyDescent="0.3"/>
  </sheetData>
  <sheetProtection password="BAB9" sheet="1" objects="1" selectLockedCells="1" selectUnlockedCells="1"/>
  <mergeCells count="19">
    <mergeCell ref="C11:K11"/>
    <mergeCell ref="B16:K16"/>
    <mergeCell ref="B15:E15"/>
    <mergeCell ref="B33:J33"/>
    <mergeCell ref="E3:E4"/>
    <mergeCell ref="F3:F4"/>
    <mergeCell ref="D13:E13"/>
    <mergeCell ref="B6:C6"/>
    <mergeCell ref="C8:K8"/>
    <mergeCell ref="C9:K9"/>
    <mergeCell ref="C10:K10"/>
    <mergeCell ref="H3:J6"/>
    <mergeCell ref="G18:H18"/>
    <mergeCell ref="H31:I31"/>
    <mergeCell ref="H30:I30"/>
    <mergeCell ref="C24:J27"/>
    <mergeCell ref="B3:C4"/>
    <mergeCell ref="B5:C5"/>
    <mergeCell ref="D3:D4"/>
  </mergeCells>
  <hyperlinks>
    <hyperlink ref="B34" r:id="rId1" xr:uid="{00000000-0004-0000-0100-000000000000}"/>
  </hyperlinks>
  <pageMargins left="0.5" right="0.5" top="0.5" bottom="0.5" header="0.31496062992125984" footer="0.31496062992125984"/>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activeCell="A7" sqref="A7"/>
    </sheetView>
  </sheetViews>
  <sheetFormatPr defaultColWidth="115.109375" defaultRowHeight="13.8" x14ac:dyDescent="0.25"/>
  <cols>
    <col min="1" max="1" width="113.5546875" style="25" customWidth="1"/>
    <col min="2" max="16384" width="115.109375" style="26"/>
  </cols>
  <sheetData>
    <row r="1" spans="1:1" ht="27.6" x14ac:dyDescent="0.25">
      <c r="A1" s="25" t="s">
        <v>326</v>
      </c>
    </row>
    <row r="3" spans="1:1" ht="55.2" x14ac:dyDescent="0.25">
      <c r="A3" s="25" t="s">
        <v>327</v>
      </c>
    </row>
    <row r="5" spans="1:1" x14ac:dyDescent="0.25">
      <c r="A5" s="25" t="s">
        <v>328</v>
      </c>
    </row>
    <row r="7" spans="1:1" ht="96.6" x14ac:dyDescent="0.25">
      <c r="A7" s="25" t="s">
        <v>329</v>
      </c>
    </row>
    <row r="9" spans="1:1" ht="41.4" x14ac:dyDescent="0.25">
      <c r="A9" s="25" t="s">
        <v>330</v>
      </c>
    </row>
    <row r="11" spans="1:1" x14ac:dyDescent="0.25">
      <c r="A11" s="25" t="s">
        <v>331</v>
      </c>
    </row>
    <row r="13" spans="1:1" ht="15.6" x14ac:dyDescent="0.25">
      <c r="A13" s="21" t="s">
        <v>322</v>
      </c>
    </row>
    <row r="14" spans="1:1" ht="30" customHeight="1" x14ac:dyDescent="0.25"/>
    <row r="15" spans="1:1" x14ac:dyDescent="0.25">
      <c r="A15" s="47" t="s">
        <v>332</v>
      </c>
    </row>
    <row r="16" spans="1:1" x14ac:dyDescent="0.25">
      <c r="A16" s="47" t="s">
        <v>230</v>
      </c>
    </row>
  </sheetData>
  <sheetProtection password="BAB9" sheet="1" selectLockedCells="1" selectUnlockedCells="1"/>
  <hyperlinks>
    <hyperlink ref="A13"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vt:lpstr>
      <vt:lpstr>RESULTS</vt:lpstr>
      <vt:lpstr>NOTES</vt:lpstr>
      <vt:lpstr>RESULTS!Print_Area</vt:lpstr>
      <vt:lpstr>TEST!Print_Area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Digital Citizen</dc:creator>
  <cp:keywords/>
  <dc:description/>
  <cp:lastModifiedBy>Kunal Baghele</cp:lastModifiedBy>
  <cp:revision/>
  <dcterms:created xsi:type="dcterms:W3CDTF">2011-01-21T21:43:39Z</dcterms:created>
  <dcterms:modified xsi:type="dcterms:W3CDTF">2024-01-12T05:55:50Z</dcterms:modified>
  <cp:category/>
  <cp:contentStatus/>
</cp:coreProperties>
</file>